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5"/>
  </bookViews>
  <sheets>
    <sheet name="Д" sheetId="1" r:id="rId1"/>
    <sheet name="Ф" sheetId="2" r:id="rId2"/>
    <sheet name="В3" sheetId="3" r:id="rId3"/>
    <sheet name="В3-1" sheetId="4" r:id="rId4"/>
    <sheet name="К" sheetId="5" r:id="rId5"/>
    <sheet name="Т" sheetId="6" r:id="rId6"/>
    <sheet name="Бр" sheetId="7" r:id="rId7"/>
    <sheet name="П" sheetId="8" r:id="rId8"/>
  </sheets>
  <externalReferences>
    <externalReference r:id="rId11"/>
    <externalReference r:id="rId12"/>
    <externalReference r:id="rId13"/>
  </externalReferences>
  <definedNames>
    <definedName name="ГФУ" localSheetId="4">#REF!</definedName>
    <definedName name="ГФУ" localSheetId="5">#REF!</definedName>
    <definedName name="ГФУ">#REF!</definedName>
    <definedName name="_xlnm.Print_Titles" localSheetId="6">'Бр'!$8:$10</definedName>
    <definedName name="_xlnm.Print_Titles" localSheetId="2">'В3'!$4:$7</definedName>
    <definedName name="_xlnm.Print_Titles" localSheetId="3">'В3-1'!$5:$7</definedName>
    <definedName name="_xlnm.Print_Titles" localSheetId="0">'Д'!$5:$7</definedName>
    <definedName name="_xlnm.Print_Titles" localSheetId="7">'П'!$4:$5</definedName>
    <definedName name="_xlnm.Print_Titles" localSheetId="5">'Т'!$A:$A</definedName>
    <definedName name="Культура" localSheetId="4">#REF!</definedName>
    <definedName name="Культура" localSheetId="5">#REF!</definedName>
    <definedName name="Культура">#REF!</definedName>
    <definedName name="Ліцей" localSheetId="4">#REF!</definedName>
    <definedName name="Ліцей" localSheetId="5">#REF!</definedName>
    <definedName name="Ліцей">#REF!</definedName>
    <definedName name="_xlnm.Print_Area" localSheetId="6">'Бр'!$A$1:$H$25</definedName>
    <definedName name="_xlnm.Print_Area" localSheetId="2">'В3'!$B$1:$Q$115</definedName>
    <definedName name="_xlnm.Print_Area" localSheetId="3">'В3-1'!$A$1:$P$101</definedName>
    <definedName name="_xlnm.Print_Area" localSheetId="0">'Д'!$A$1:$G$34</definedName>
    <definedName name="_xlnm.Print_Area" localSheetId="4">'К'!$A$1:$O$17</definedName>
    <definedName name="_xlnm.Print_Area" localSheetId="7">'П'!$B$1:$H$33</definedName>
    <definedName name="_xlnm.Print_Area" localSheetId="5">'Т'!$A$1:$I$54</definedName>
    <definedName name="_xlnm.Print_Area" localSheetId="1">'Ф'!$A$1:$F$12</definedName>
    <definedName name="Освіта" localSheetId="4">#REF!</definedName>
    <definedName name="Освіта" localSheetId="5">#REF!</definedName>
    <definedName name="Освіта">#REF!</definedName>
    <definedName name="УСЗ" localSheetId="4">#REF!</definedName>
    <definedName name="УСЗ" localSheetId="5">#REF!</definedName>
    <definedName name="УСЗ">#REF!</definedName>
  </definedNames>
  <calcPr fullCalcOnLoad="1"/>
</workbook>
</file>

<file path=xl/sharedStrings.xml><?xml version="1.0" encoding="utf-8"?>
<sst xmlns="http://schemas.openxmlformats.org/spreadsheetml/2006/main" count="845" uniqueCount="422">
  <si>
    <t>У т.ч. бюджет розвитку</t>
  </si>
  <si>
    <t>Кошти, що передаються із загального фонду бюджету до бюджету розвитку (спеціального фонду)</t>
  </si>
  <si>
    <t>всього</t>
  </si>
  <si>
    <t>Повернення кредитів </t>
  </si>
  <si>
    <t>Кредитування -всього</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</si>
  <si>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</si>
  <si>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</si>
  <si>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</si>
  <si>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</si>
  <si>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</si>
  <si>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090802</t>
  </si>
  <si>
    <t>081002</t>
  </si>
  <si>
    <t>Інші заходи по охороні здоров'я</t>
  </si>
  <si>
    <t>110201</t>
  </si>
  <si>
    <t>250404</t>
  </si>
  <si>
    <t>110103</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</si>
  <si>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</si>
  <si>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</si>
  <si>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</si>
  <si>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</si>
  <si>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Соціальний захист та соціальне забезпечення </t>
  </si>
  <si>
    <t>Всього бюджет розвитку:</t>
  </si>
  <si>
    <t>Видатки спеціального фонду</t>
  </si>
  <si>
    <t>Разом</t>
  </si>
  <si>
    <t>010000</t>
  </si>
  <si>
    <t>010116</t>
  </si>
  <si>
    <t>070000</t>
  </si>
  <si>
    <t>080000</t>
  </si>
  <si>
    <t>090000</t>
  </si>
  <si>
    <t>090412</t>
  </si>
  <si>
    <t>Назва об’єктів відповідно  до проектно-кошторисної документації; тощо</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</si>
  <si>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</si>
  <si>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</si>
  <si>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</si>
  <si>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</si>
  <si>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</si>
  <si>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</si>
  <si>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</si>
  <si>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080000 </t>
  </si>
  <si>
    <t>080101 </t>
  </si>
  <si>
    <t>Лікарні </t>
  </si>
  <si>
    <t>210105</t>
  </si>
  <si>
    <t>Видатки на запобігання та ліквідацію надзвичайних ситуацій та наслідків стихійного лиха</t>
  </si>
  <si>
    <t xml:space="preserve">Код                                    </t>
  </si>
  <si>
    <t xml:space="preserve"> Назва </t>
  </si>
  <si>
    <t xml:space="preserve">                Спеціальний фонд                            </t>
  </si>
  <si>
    <t xml:space="preserve">Разом       </t>
  </si>
  <si>
    <t>Інші програми соціального захисту дітей</t>
  </si>
  <si>
    <t>Утримання та навчально-тренувальна робота дитячо-юнацьких спортивних шкiл</t>
  </si>
  <si>
    <t xml:space="preserve">Назва місцевого бюджету адміністративно-територіальної одиниці </t>
  </si>
  <si>
    <t>Додаток 3-1 до рішення тридцятої сесії районної ради від 27 січня 2015 року "Про районний бюджет на 2015 рік"</t>
  </si>
  <si>
    <t>Видатки районного бюджету  на 2015 рік за тимчасовою класифікацією видатків та кредитування місцевих бюджетів</t>
  </si>
  <si>
    <t>170000</t>
  </si>
  <si>
    <t>Транспорт, дорожнє господарство, зв’язок, телекомунікації та інформатика</t>
  </si>
  <si>
    <t>Додаток 4 до рішення тридцятої сесії районної ради від 27 січня
2015 року  "Про районний бюджет на 2015 рік"</t>
  </si>
  <si>
    <t>Корюківська райдержадміністрації</t>
  </si>
  <si>
    <t>Повернення кредитів до районного  бюджету   на 2015 рік</t>
  </si>
  <si>
    <t xml:space="preserve">Додаток 6 до рішення тридцятої сесії районної ради від 27 січня 2015 року "Про районний бюджет на 2015 рік" </t>
  </si>
  <si>
    <t>Придбання житла</t>
  </si>
  <si>
    <t>Управління  соціального захисту населення Корюківської райдержадміністрації</t>
  </si>
  <si>
    <t xml:space="preserve">Додаток 7 до рішення  тридцятої сесії районної ради від 27 січня 2015 року  "Про районний бюджет на 2015 рік" </t>
  </si>
  <si>
    <t>Перелік місцевих (регіональних) програм, які фінансуватимуться за рахунок коштів  
районного бюджету  в 2015 році</t>
  </si>
  <si>
    <t>Програма розвитку архівної справи на 2013 -2015 роки</t>
  </si>
  <si>
    <t>Програма "Почесний громадянин Корюківського району на 2014 - 2015 роки"</t>
  </si>
  <si>
    <t>Районна рада</t>
  </si>
  <si>
    <t>Програма відшкодування витрат, пов’язаних з депутатською діяльністю на 2013 - 2015 роки</t>
  </si>
  <si>
    <t>Програма нагородження відзнаками Корюківської районної ради та Корюківської районної державної адміністрації на 2011 - 2015 роки</t>
  </si>
  <si>
    <t xml:space="preserve">Корюківська районна державна адміністрація </t>
  </si>
  <si>
    <t>150118</t>
  </si>
  <si>
    <t>Інші заходи по охороні здоров’я</t>
  </si>
  <si>
    <t>Періодичні видання (газети та журнали)</t>
  </si>
  <si>
    <t>Програма забезпечення лікарями медичних закладів Корюківського району  протягом 2011-2015 року</t>
  </si>
  <si>
    <t>Програма "Корюківщина для дітей" на 2011-2016роки</t>
  </si>
  <si>
    <t>Програма підтримки комунального друкованого засобу масової інформації - газети "Маяк" на період 2011-2015 роки</t>
  </si>
  <si>
    <t>"Програма розвитку фізичної культури і спорту" на період до 2015 року</t>
  </si>
  <si>
    <t>Програма створення і використання матеріальних резхервів для запобігання, ліквідації надзвичайних ситуацій техногенного і природного характеру та їх наслідків у Корюківському районі на 2011 - 2015 роки</t>
  </si>
  <si>
    <t>Районна програма нагородження відзнаками Корюківської районної ради та Корюківської районної державної адміністрації на 2011 - 2015 роки</t>
  </si>
  <si>
    <t>Програма на 2013 - 2015 роки із забезпечення житлом дітей - сиріт, дітей, позбавлених батьківського піклування та осіб з їх числа</t>
  </si>
  <si>
    <t>Підтримка сімей Корюківщинина період до 2015 року                                                                                           Фінансова підтримка громадських організацій інвалідів, ветеранів, учасників війни та інших категорій населення на період 2011-2015 роки</t>
  </si>
  <si>
    <t>39500                                                       10400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</si>
  <si>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ЖКП і природного газу</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</si>
  <si>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2014-2015 роки</t>
  </si>
  <si>
    <t>"Фінансова підтримка громадських організацій інвалідів, ветеранів, учасників війни та інших категорій населення" на період 2011-2015 роки</t>
  </si>
  <si>
    <t>Надання соціальних послуг особам, які потребують сторонньої допомоги на 2011 - 2015 роки</t>
  </si>
  <si>
    <t>Програми в галузі сільського господарства, рибальства та мисливства</t>
  </si>
  <si>
    <t>Районна програма передачі нетелей багатодітним сім’ям, які проживають у сільській місцевості Корюківського району на 2012-2015 роки</t>
  </si>
  <si>
    <t>Міжбюджетні трансферти  з районного бюджету місцевим бюджетам  на 2015 рік</t>
  </si>
  <si>
    <t>Корюківський</t>
  </si>
  <si>
    <t>Холминський</t>
  </si>
  <si>
    <t>Б-Слобідський</t>
  </si>
  <si>
    <t>Брецький</t>
  </si>
  <si>
    <t>Будянський</t>
  </si>
  <si>
    <t>Домашлинський</t>
  </si>
  <si>
    <t>Жуклянський</t>
  </si>
  <si>
    <t>Забарівський</t>
  </si>
  <si>
    <t>Камківський</t>
  </si>
  <si>
    <t xml:space="preserve"> Козилівський</t>
  </si>
  <si>
    <t>Наумівський</t>
  </si>
  <si>
    <t>Олександрівський</t>
  </si>
  <si>
    <t>Охрамієвицький</t>
  </si>
  <si>
    <t>Перелюбський</t>
  </si>
  <si>
    <t xml:space="preserve"> Прибинський</t>
  </si>
  <si>
    <t>Рейментарівський</t>
  </si>
  <si>
    <t>Рибинський</t>
  </si>
  <si>
    <t>Сядринський</t>
  </si>
  <si>
    <t>Тютюнницький</t>
  </si>
  <si>
    <t>Хотіївський</t>
  </si>
  <si>
    <t>Шишківський</t>
  </si>
  <si>
    <t xml:space="preserve">ВСЬОГО </t>
  </si>
  <si>
    <t xml:space="preserve">Додаток 5 до рішення  тридцятої сесії районної ради  від 27 січня 2015 року "Про районний бюджет на 2015 рік" </t>
  </si>
  <si>
    <t>Інша субвенція на утримання дошкільних навчальних закладів</t>
  </si>
  <si>
    <t>Інша субвенція на утримання будинків культури та клубних закладів</t>
  </si>
  <si>
    <t>Інша субвенція на утримання органів місцевого самоврядування</t>
  </si>
  <si>
    <t>Савинківський</t>
  </si>
  <si>
    <t>Допомога до досягнення дитиною трирічного віку</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</si>
  <si>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</si>
  <si>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</si>
  <si>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</si>
  <si>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</si>
  <si>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</si>
  <si>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 </t>
  </si>
  <si>
    <t>Власні надходження бюджетних установ</t>
  </si>
  <si>
    <t xml:space="preserve">Дотації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</si>
  <si>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</si>
  <si>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</si>
  <si>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річного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на компенсацію втрат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</si>
  <si>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</si>
  <si>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</si>
  <si>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Доходи  районного бюджету на 2015рік</t>
  </si>
  <si>
    <t>Додаток 1 до рішення тридцятої сесії районної ради від 27 січня 2015 року "Про районний бюджет на 2015 рік"</t>
  </si>
  <si>
    <t>Фінансування районного бюджету  на 2015 рік</t>
  </si>
  <si>
    <t>В.о.начальника фінансового управління</t>
  </si>
  <si>
    <t>О.І.Барсук</t>
  </si>
  <si>
    <t>Корюківської  райдержадміністрації</t>
  </si>
  <si>
    <t>Корюківська районна державна адміністрація</t>
  </si>
  <si>
    <t>Відділ  культури і туризму Корюківської райдержадміністрації</t>
  </si>
  <si>
    <t>1</t>
  </si>
  <si>
    <t>2</t>
  </si>
  <si>
    <t>Перелік об‘єктів, видатки на які у 2015 році будуть проводитися за рахунок коштів  бюджету розвитку</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</si>
  <si>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</si>
  <si>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</si>
  <si>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</si>
  <si>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0830</t>
  </si>
  <si>
    <t xml:space="preserve">Освітня субвенція </t>
  </si>
  <si>
    <t>0960</t>
  </si>
  <si>
    <t>0990</t>
  </si>
  <si>
    <t>0810</t>
  </si>
  <si>
    <t>Медична субвенція</t>
  </si>
  <si>
    <t>0731</t>
  </si>
  <si>
    <t>0763</t>
  </si>
  <si>
    <t>Бібліотеки</t>
  </si>
  <si>
    <t>110202</t>
  </si>
  <si>
    <t>Музеї і виставки</t>
  </si>
  <si>
    <t>110502</t>
  </si>
  <si>
    <t xml:space="preserve">Інші культурно-освітні заходи та заклади </t>
  </si>
  <si>
    <t>120201</t>
  </si>
  <si>
    <t>250912</t>
  </si>
  <si>
    <t>Повернення коштів, наданих для кредитування індивідуальних сільських забудовників</t>
  </si>
  <si>
    <t>Фізична культура і спорт </t>
  </si>
  <si>
    <t>Будівництво </t>
  </si>
  <si>
    <t>Запобігання та ліквідація надзвичайних ситуацій та наслідків стихійного лиха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</si>
  <si>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</si>
  <si>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</si>
  <si>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</si>
  <si>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</si>
  <si>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</si>
  <si>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0731 </t>
  </si>
  <si>
    <t>1090 </t>
  </si>
  <si>
    <t>0822 </t>
  </si>
  <si>
    <t>0829 </t>
  </si>
  <si>
    <t>0810 </t>
  </si>
  <si>
    <t>160000 </t>
  </si>
  <si>
    <t>Сільське і лісове господарство, рибне господарство та мисливство </t>
  </si>
  <si>
    <t>0320 </t>
  </si>
  <si>
    <t>0133 </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</si>
  <si>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</si>
  <si>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</si>
  <si>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</si>
  <si>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</si>
  <si>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</si>
  <si>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Базова дотація</t>
  </si>
  <si>
    <t>Освітня субвенція з державного бюджету місцевим бюджетам</t>
  </si>
  <si>
    <t>Медична субвенція з державного бюджету місцевим бюджетам</t>
  </si>
  <si>
    <t>Загальне фінансування</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</si>
  <si>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</si>
  <si>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</si>
  <si>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</si>
  <si>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</si>
  <si>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</si>
  <si>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0421</t>
  </si>
  <si>
    <t>210000 </t>
  </si>
  <si>
    <t>210105 </t>
  </si>
  <si>
    <t>Видатки на запобігання та ліквідацію надзвичайних ситуацій та наслідків стихійного лиха </t>
  </si>
  <si>
    <t>091209</t>
  </si>
  <si>
    <t>Інші видатки</t>
  </si>
  <si>
    <t>оплата праці</t>
  </si>
  <si>
    <t>Разом видатків</t>
  </si>
  <si>
    <t>грн</t>
  </si>
  <si>
    <t>Державне управління </t>
  </si>
  <si>
    <t>Освіта </t>
  </si>
  <si>
    <t>Фінансування за борговими операціями</t>
  </si>
  <si>
    <t>Всього за типом боргового зобов'язання</t>
  </si>
  <si>
    <t>с</t>
  </si>
  <si>
    <t>бюджет розвитку</t>
  </si>
  <si>
    <t>Органи місцевого  самоврядування</t>
  </si>
  <si>
    <t>Соціальні програми і заходи державних органів у справах сім'ї</t>
  </si>
  <si>
    <t>130102</t>
  </si>
  <si>
    <t>Проведення навчально-тренувальних зборів і змагань</t>
  </si>
  <si>
    <t>130201</t>
  </si>
  <si>
    <t>070804</t>
  </si>
  <si>
    <t>Централізовані бухгалтерії</t>
  </si>
  <si>
    <t>070805</t>
  </si>
  <si>
    <t>Групи централізованого господарського обслуговування</t>
  </si>
  <si>
    <t>070808</t>
  </si>
  <si>
    <t xml:space="preserve">Допомога дітям-сиротам та дітям, позбавленим батьківського піклування, яким виповнюється 18 років </t>
  </si>
  <si>
    <t>Управління соціального захисту населення Корюківської райдержадміністрації</t>
  </si>
  <si>
    <t>070303</t>
  </si>
  <si>
    <t>0910</t>
  </si>
  <si>
    <t>Дитячі будинки (в т.ч. сімейного типу, прийомні сім’ї)</t>
  </si>
  <si>
    <t>090201</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</si>
  <si>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</si>
  <si>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090202</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</si>
  <si>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</si>
  <si>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090203</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</si>
  <si>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</si>
  <si>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090204</t>
  </si>
  <si>
    <t>Пільги ветеранам військової служби, органів внутрішніх справ... на житлово-комунальні послуги</t>
  </si>
  <si>
    <t>090205</t>
  </si>
  <si>
    <t>Пільги ветеранам військової служби, органів внутрішніх справ...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</si>
  <si>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</si>
  <si>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</si>
  <si>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</si>
  <si>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</si>
  <si>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</si>
  <si>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</si>
  <si>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</si>
  <si>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</si>
  <si>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090211</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</si>
  <si>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</si>
  <si>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090212</t>
  </si>
  <si>
    <t>Пільги на медичне обслуговування громадян,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</si>
  <si>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</si>
  <si>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</si>
  <si>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</si>
  <si>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</si>
  <si>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</si>
  <si>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</si>
  <si>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</si>
  <si>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та пологами</t>
  </si>
  <si>
    <t>090303</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</si>
  <si>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</si>
  <si>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</si>
  <si>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</si>
  <si>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</si>
  <si>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</si>
  <si>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</si>
  <si>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</si>
  <si>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</si>
  <si>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</si>
  <si>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</si>
  <si>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</si>
  <si>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</si>
  <si>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</si>
  <si>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</si>
  <si>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</si>
  <si>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</si>
  <si>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</si>
  <si>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090417</t>
  </si>
  <si>
    <t>Витрати на поховання учасників бойових дій та інвалідів війни</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</si>
  <si>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</si>
  <si>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</si>
  <si>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</si>
  <si>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</si>
  <si>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</si>
  <si>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</si>
  <si>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Фінансова підтримка громадськик організацій інвалідів і ветеранів</t>
  </si>
  <si>
    <t>091300</t>
  </si>
  <si>
    <t>Державна соціальна допомога інвалідам здитинства та дітям-інвалідам</t>
  </si>
  <si>
    <t>Компенсаційні виплати на пільговий проїзд автомобільним транспортом окремим категоріям громадян</t>
  </si>
  <si>
    <t>090407</t>
  </si>
  <si>
    <t>Компенсацыя населенню додаткових витрат на оплату послуг газопостачання, центрального опалення та централызованого постачання гарячоъ води</t>
  </si>
  <si>
    <t>Тимчасова державна допомога у випадках, якщо мысце проживання батькыв невыдоме, або вони ухиляються выд сплати алыментыв, або не мають можливосты утримувати дитину</t>
  </si>
  <si>
    <t>090413</t>
  </si>
  <si>
    <t>Допомога на догляд за інвалідом І чи ІІ групи</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</si>
  <si>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</si>
  <si>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</si>
  <si>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110204</t>
  </si>
  <si>
    <t>0828</t>
  </si>
  <si>
    <t>Палаци і будиноки культури, клуби та іші заклади клубного типу</t>
  </si>
  <si>
    <t>110205</t>
  </si>
  <si>
    <t>Школи естетичного виховання дітей</t>
  </si>
  <si>
    <t>Управління агропромислового розвитку Корюківської райдержадміністрації</t>
  </si>
  <si>
    <t>160903</t>
  </si>
  <si>
    <t>Програми в галузі сільського господарства, лісового господарства, рибальства та мисливства</t>
  </si>
  <si>
    <t>Фінансове управління Корюківської райдержадміністрації (в частині міжбюджетних трансфертів)</t>
  </si>
  <si>
    <t>250380</t>
  </si>
  <si>
    <t>Інші субвенції</t>
  </si>
  <si>
    <t>1070</t>
  </si>
  <si>
    <t xml:space="preserve">у т.ч. бюджет  розвитку      </t>
  </si>
  <si>
    <t xml:space="preserve">Видатки на запобігання та ліквідацію надзвичайних ситуацій та наслідків стихійного лиха </t>
  </si>
  <si>
    <t>Фінансова підтримка громадських організацій інвалідів і ветеранів</t>
  </si>
  <si>
    <t>Субвенції</t>
  </si>
  <si>
    <t>Культура і мистецтво </t>
  </si>
  <si>
    <t>Засоби масової інформації </t>
  </si>
  <si>
    <t>Неподаткові надходження</t>
  </si>
  <si>
    <t>Доходи від власності та підприємницької діяльності</t>
  </si>
  <si>
    <t xml:space="preserve">Разом видатків   </t>
  </si>
  <si>
    <t>110000</t>
  </si>
  <si>
    <t>120000</t>
  </si>
  <si>
    <t>130000</t>
  </si>
  <si>
    <t>150000</t>
  </si>
  <si>
    <t>160000</t>
  </si>
  <si>
    <t>210000</t>
  </si>
  <si>
    <t>250000</t>
  </si>
  <si>
    <t>900202</t>
  </si>
  <si>
    <t>070401</t>
  </si>
  <si>
    <t>070802</t>
  </si>
  <si>
    <t>070806</t>
  </si>
  <si>
    <t>Інші заклади освіти</t>
  </si>
  <si>
    <t>130107</t>
  </si>
  <si>
    <t>080101</t>
  </si>
  <si>
    <t>Лікарні</t>
  </si>
  <si>
    <t>01</t>
  </si>
  <si>
    <t>03</t>
  </si>
  <si>
    <t>10</t>
  </si>
  <si>
    <t>15</t>
  </si>
  <si>
    <t>76</t>
  </si>
  <si>
    <t>53</t>
  </si>
  <si>
    <t>24</t>
  </si>
  <si>
    <t xml:space="preserve">Разом </t>
  </si>
  <si>
    <t>090000 </t>
  </si>
  <si>
    <t>090412 </t>
  </si>
  <si>
    <t>Інші видатки на соціальний захист населення </t>
  </si>
  <si>
    <t>Інші видатки </t>
  </si>
  <si>
    <t>110000 </t>
  </si>
  <si>
    <t>110103 </t>
  </si>
  <si>
    <t>Філармонії, музичні колективи і ансамблі та інші мистецькі заклади та заходи </t>
  </si>
  <si>
    <t>110201 </t>
  </si>
  <si>
    <t>Бібліотеки </t>
  </si>
  <si>
    <t>110202 </t>
  </si>
  <si>
    <t>Музеї і виставки </t>
  </si>
  <si>
    <t>110502 </t>
  </si>
  <si>
    <t>Інші культурно-освітні заклади та заходи </t>
  </si>
  <si>
    <t>120000 </t>
  </si>
  <si>
    <t>120201 </t>
  </si>
  <si>
    <t>Періодичні видання (газети та журнали)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</si>
  <si>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</si>
  <si>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</si>
  <si>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</si>
  <si>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</si>
  <si>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</si>
  <si>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130204 </t>
  </si>
  <si>
    <t>150000 </t>
  </si>
  <si>
    <t>Загальний фонд</t>
  </si>
  <si>
    <t>Спеціальний фонд</t>
  </si>
  <si>
    <t>Всього</t>
  </si>
  <si>
    <t>Код</t>
  </si>
  <si>
    <t>Податкові надходження</t>
  </si>
  <si>
    <t>Охорона здоров'я </t>
  </si>
  <si>
    <t>Будiвництво</t>
  </si>
  <si>
    <t xml:space="preserve">Додаток 2 до рішення  тридцятої сесії районної ради від 27 січня 2015 року "Про районний бюджет на 2015 рік" </t>
  </si>
  <si>
    <t xml:space="preserve">Додаток 3 до рішення  тридцятої сесії районної  ради від 27 січня 2015 року  "Про районний бюджет на 2015 рік" </t>
  </si>
  <si>
    <t>Розподіл видатків районного бюджету  на 2015 рік</t>
  </si>
  <si>
    <t>Корюківська районна рада</t>
  </si>
  <si>
    <t xml:space="preserve">Корюківська районна  державна адміністрація </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</si>
  <si>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</si>
  <si>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</si>
  <si>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</si>
  <si>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</si>
  <si>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Охорона здоров’я</t>
  </si>
  <si>
    <t>0721</t>
  </si>
  <si>
    <t>0725</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</si>
  <si>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</si>
  <si>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</si>
  <si>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t>
  </si>
  <si>
    <t>081009</t>
  </si>
  <si>
    <t>Забезпечення централізованих заходів з лікування хворих на цукровий та нецукровий діабет</t>
  </si>
  <si>
    <t>Періодичні видання (газети і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</si>
  <si>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</si>
  <si>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фізкультурно-спортивних організацій</t>
  </si>
  <si>
    <t>Житлове будівництво та придбання житла для окремих категорій населення</t>
  </si>
  <si>
    <t>Районний відділ освіти Корюківської райдержадміністрації</t>
  </si>
  <si>
    <t>070201</t>
  </si>
  <si>
    <t>0921</t>
  </si>
  <si>
    <t>Загальноосвітні школи (в т.ч.школа - дитячий садок, інтернат при школі), спеціалізовані школи, ліцеї, гімназії, колегіуми</t>
  </si>
  <si>
    <t>Позашкільні заклади освіти, заходи з позашкільної роботи з дітьми</t>
  </si>
  <si>
    <t>Сiльське і лiсове господарство, рибне господарство та мисливство</t>
  </si>
  <si>
    <t>Найменування місцевої (регіональної) програми</t>
  </si>
  <si>
    <t>Утримання апарату управління громадських фізкультурно-спортивних організацій</t>
  </si>
  <si>
    <t>250000 </t>
  </si>
  <si>
    <t>250404 </t>
  </si>
  <si>
    <t>900201</t>
  </si>
  <si>
    <t>Субвенції всього</t>
  </si>
  <si>
    <t>250380 </t>
  </si>
  <si>
    <t>Інші субвенції </t>
  </si>
  <si>
    <t>Капітальні видатки</t>
  </si>
  <si>
    <t>091101</t>
  </si>
  <si>
    <t>091102</t>
  </si>
  <si>
    <t>091103</t>
  </si>
  <si>
    <t>Методична робота, інші заходи у сфері народної освіти</t>
  </si>
  <si>
    <t>Соціальні програми і заходи державних органів у справах молоді</t>
  </si>
  <si>
    <t>091104</t>
  </si>
  <si>
    <t>091107</t>
  </si>
  <si>
    <t>Всього доходів</t>
  </si>
  <si>
    <t>1060</t>
  </si>
  <si>
    <t>0320</t>
  </si>
  <si>
    <t>0180</t>
  </si>
  <si>
    <t>1090</t>
  </si>
  <si>
    <t>1030</t>
  </si>
  <si>
    <t>1010</t>
  </si>
  <si>
    <t>1020</t>
  </si>
  <si>
    <t>1040</t>
  </si>
  <si>
    <t>0822</t>
  </si>
  <si>
    <t>0829</t>
  </si>
  <si>
    <t>0180 </t>
  </si>
  <si>
    <t>0111</t>
  </si>
  <si>
    <t>0824</t>
  </si>
  <si>
    <t>Найменування коду тимчасової класифікації видатків та кредитування місцевих бюджетів</t>
  </si>
  <si>
    <t>Надання державного пільгового кредиту індивідуальним сільським забудовникам</t>
  </si>
  <si>
    <t>250911</t>
  </si>
  <si>
    <t>20000</t>
  </si>
  <si>
    <t>Зміна обсягів готівкових коштів на рахунку районного бюджету</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</si>
</sst>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b/>
      <sz val="14.5"/>
      <name val="Times New Roman"/>
      <family val="0"/>
    </font>
    <font>
      <sz val="9"/>
      <name val="Times New Roman"/>
      <family val="0"/>
    </font>
    <font>
      <sz val="12"/>
      <name val="Times New Roman"/>
      <family val="1"/>
    </font>
    <font>
      <b/>
      <sz val="12"/>
      <name val="Times New Roman"/>
      <family val="1"/>
    </font>
    <font>
      <b/>
      <sz val="10"/>
      <name val="Times New Roman"/>
      <family val="1"/>
    </font>
    <font>
      <sz val="10"/>
      <name val="Helv"/>
      <family val="0"/>
    </font>
    <font>
      <i/>
      <sz val="14"/>
      <name val="Times New Roman Cyr"/>
      <family val="0"/>
    </font>
    <font>
      <sz val="10"/>
      <color indexed="8"/>
      <name val="MS Sans Serif"/>
      <family val="0"/>
    </font>
    <font>
      <b/>
      <sz val="9.85"/>
      <color indexed="8"/>
      <name val="Times New Roman"/>
      <family val="1"/>
    </font>
    <font>
      <b/>
      <sz val="8"/>
      <name val="Times New Roman"/>
      <family val="1"/>
    </font>
    <font>
      <sz val="11"/>
      <color indexed="10"/>
      <name val="Arial Cyr"/>
      <family val="0"/>
    </font>
    <font>
      <b/>
      <i/>
      <sz val="12"/>
      <color indexed="8"/>
      <name val="Times New Roman Cyr"/>
      <family val="0"/>
    </font>
    <font>
      <b/>
      <sz val="14"/>
      <name val="Arial"/>
      <family val="0"/>
    </font>
    <font>
      <sz val="16"/>
      <name val="Times New Roman Cyr"/>
      <family val="0"/>
    </font>
    <font>
      <sz val="14"/>
      <color indexed="8"/>
      <name val="Times New Roman"/>
      <family val="1"/>
    </font>
    <font>
      <b/>
      <i/>
      <sz val="10"/>
      <name val="Arial Cyr"/>
      <family val="0"/>
    </font>
    <font>
      <b/>
      <sz val="16"/>
      <name val="Times New Roman"/>
      <family val="1"/>
    </font>
    <font>
      <i/>
      <sz val="12"/>
      <name val="Times New Roman Cyr"/>
      <family val="0"/>
    </font>
    <font>
      <b/>
      <sz val="18"/>
      <name val="Times New Roman"/>
      <family val="1"/>
    </font>
    <font>
      <b/>
      <sz val="9"/>
      <name val="Times New Roman"/>
      <family val="1"/>
    </font>
    <font>
      <b/>
      <sz val="9"/>
      <name val="Times New Roman CYR"/>
      <family val="0"/>
    </font>
    <font>
      <sz val="12"/>
      <name val="Arial Cyr"/>
      <family val="2"/>
    </font>
    <font>
      <b/>
      <sz val="8"/>
      <name val="Times New Roman CYR"/>
      <family val="0"/>
    </font>
    <font>
      <b/>
      <sz val="11"/>
      <color indexed="8"/>
      <name val="Times New Roman"/>
      <family val="1"/>
    </font>
    <font>
      <b/>
      <i/>
      <sz val="10"/>
      <color indexed="8"/>
      <name val="Times New Roman Cyr"/>
      <family val="0"/>
    </font>
    <font>
      <b/>
      <i/>
      <sz val="14"/>
      <name val="Times New Roman Cyr"/>
      <family val="0"/>
    </font>
    <font>
      <b/>
      <i/>
      <sz val="10"/>
      <name val="Times New Roman Cyr"/>
      <family val="0"/>
    </font>
    <font>
      <sz val="11"/>
      <name val="Arial Cyr"/>
      <family val="2"/>
    </font>
    <font>
      <sz val="9"/>
      <color indexed="8"/>
      <name val="Times New Roman"/>
      <family val="1"/>
    </font>
    <font>
      <b/>
      <sz val="16"/>
      <color indexed="8"/>
      <name val="Times New Roman"/>
      <family val="1"/>
    </font>
    <font>
      <i/>
      <sz val="14"/>
      <name val="Times New Roman"/>
      <family val="1"/>
    </font>
    <font>
      <sz val="12"/>
      <name val="Arial"/>
      <family val="2"/>
    </font>
    <font>
      <i/>
      <sz val="12"/>
      <name val="Arial"/>
      <family val="2"/>
    </font>
    <font>
      <sz val="11"/>
      <name val="Arial"/>
      <family val="2"/>
    </font>
    <font>
      <sz val="11"/>
      <color indexed="8"/>
      <name val="Times New Roman"/>
      <family val="0"/>
    </font>
    <font>
      <sz val="11"/>
      <name val="Times New Roman Cyr"/>
      <family val="0"/>
    </font>
    <font>
      <b/>
      <sz val="11"/>
      <name val="Arial Cyr"/>
      <family val="0"/>
    </font>
    <font>
      <sz val="16"/>
      <name val="Times New Roman"/>
      <family val="1"/>
    </font>
    <font>
      <sz val="8"/>
      <name val="Times New Roman"/>
      <family val="0"/>
    </font>
    <font>
      <b/>
      <sz val="12"/>
      <color indexed="8"/>
      <name val="Times New Roman"/>
      <family val="0"/>
    </font>
    <font>
      <sz val="12"/>
      <color indexed="8"/>
      <name val="Times New Roman"/>
      <family val="0"/>
    </font>
    <font>
      <i/>
      <sz val="12"/>
      <color indexed="8"/>
      <name val="Times New Roman"/>
      <family val="0"/>
    </font>
    <font>
      <b/>
      <sz val="20"/>
      <name val="Times New Roman"/>
      <family val="1"/>
    </font>
    <font>
      <b/>
      <sz val="18"/>
      <color indexed="8"/>
      <name val="Times New Roman"/>
      <family val="1"/>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68">
    <border>
      <left/>
      <right/>
      <top/>
      <bottom/>
      <diagonal/>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medium"/>
      <top>
        <color indexed="63"/>
      </top>
      <bottom style="thin"/>
    </border>
    <border>
      <left style="thin"/>
      <right style="thin"/>
      <top style="thin"/>
      <bottom>
        <color indexed="63"/>
      </bottom>
    </border>
    <border>
      <left style="medium"/>
      <right style="medium"/>
      <top style="thin"/>
      <bottom>
        <color indexed="63"/>
      </bottom>
    </border>
    <border>
      <left style="thin"/>
      <right style="medium"/>
      <top>
        <color indexed="63"/>
      </top>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thin"/>
      <right>
        <color indexed="63"/>
      </right>
      <top style="thin"/>
      <bottom style="thin"/>
    </border>
    <border>
      <left style="medium"/>
      <right style="thin"/>
      <top style="medium"/>
      <bottom style="thin"/>
    </border>
    <border>
      <left style="medium"/>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medium"/>
      <top style="medium"/>
      <bottom>
        <color indexed="63"/>
      </bottom>
    </border>
    <border>
      <left>
        <color indexed="63"/>
      </left>
      <right style="thin"/>
      <top style="thin"/>
      <bottom style="thin"/>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thin"/>
      <bottom style="thin"/>
    </border>
    <border>
      <left style="medium"/>
      <right>
        <color indexed="63"/>
      </right>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thin"/>
      <bottom>
        <color indexed="63"/>
      </bottom>
    </border>
    <border>
      <left style="thin"/>
      <right style="medium"/>
      <top style="medium"/>
      <bottom>
        <color indexed="63"/>
      </bottom>
    </border>
    <border>
      <left style="medium"/>
      <right>
        <color indexed="63"/>
      </right>
      <top style="medium"/>
      <bottom>
        <color indexed="63"/>
      </bottom>
    </border>
    <border>
      <left style="medium"/>
      <right style="thin"/>
      <top>
        <color indexed="63"/>
      </top>
      <bottom style="medium"/>
    </border>
    <border>
      <left>
        <color indexed="63"/>
      </left>
      <right>
        <color indexed="63"/>
      </right>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27">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lignment/>
      <protection/>
    </xf>
    <xf numFmtId="0" fontId="21" fillId="0" borderId="0" applyNumberFormat="0" applyFont="0" applyFill="0" applyBorder="0" applyAlignment="0" applyProtection="0"/>
    <xf numFmtId="0" fontId="2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66">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1" xfId="0" applyFont="1" applyBorder="1" applyAlignment="1">
      <alignment horizontal="center" vertical="center" wrapText="1"/>
    </xf>
    <xf numFmtId="0" fontId="9" fillId="0" borderId="0" xfId="0" applyFont="1" applyAlignment="1">
      <alignment/>
    </xf>
    <xf numFmtId="0" fontId="10"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4" fillId="0" borderId="0" xfId="0" applyFont="1" applyBorder="1" applyAlignment="1" applyProtection="1">
      <alignment horizontal="center" vertical="center"/>
      <protection locked="0"/>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Fill="1" applyAlignment="1">
      <alignment/>
    </xf>
    <xf numFmtId="0" fontId="0" fillId="0" borderId="0" xfId="0" applyFill="1" applyAlignment="1">
      <alignment/>
    </xf>
    <xf numFmtId="0" fontId="11" fillId="0" borderId="0" xfId="0" applyFont="1" applyFill="1" applyAlignment="1">
      <alignment/>
    </xf>
    <xf numFmtId="0" fontId="12" fillId="0" borderId="5" xfId="0" applyFont="1" applyBorder="1" applyAlignment="1">
      <alignment horizontal="justify" vertical="center" wrapText="1"/>
    </xf>
    <xf numFmtId="0" fontId="17" fillId="0" borderId="0" xfId="0" applyFont="1" applyFill="1" applyAlignment="1">
      <alignment/>
    </xf>
    <xf numFmtId="0" fontId="0" fillId="0" borderId="0" xfId="0" applyFont="1" applyFill="1" applyAlignment="1">
      <alignment/>
    </xf>
    <xf numFmtId="0" fontId="9" fillId="0" borderId="0" xfId="0" applyFont="1" applyFill="1" applyAlignment="1">
      <alignment/>
    </xf>
    <xf numFmtId="49" fontId="0" fillId="0" borderId="0"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3" fontId="12" fillId="0" borderId="6" xfId="0" applyNumberFormat="1" applyFont="1" applyBorder="1" applyAlignment="1">
      <alignment horizontal="right"/>
    </xf>
    <xf numFmtId="3" fontId="12" fillId="0" borderId="7" xfId="0" applyNumberFormat="1" applyFont="1" applyBorder="1" applyAlignment="1">
      <alignment horizontal="right"/>
    </xf>
    <xf numFmtId="0" fontId="21" fillId="0" borderId="0" xfId="21">
      <alignment/>
      <protection/>
    </xf>
    <xf numFmtId="0" fontId="21" fillId="0" borderId="0" xfId="20" applyNumberFormat="1" applyFont="1" applyFill="1" applyBorder="1" applyAlignment="1" applyProtection="1">
      <alignment vertical="top"/>
      <protection/>
    </xf>
    <xf numFmtId="0" fontId="27" fillId="0" borderId="0" xfId="20" applyNumberFormat="1" applyFont="1" applyFill="1" applyBorder="1" applyAlignment="1" applyProtection="1">
      <alignment horizontal="right" vertical="top"/>
      <protection/>
    </xf>
    <xf numFmtId="0" fontId="21" fillId="0" borderId="0" xfId="20" applyNumberFormat="1" applyFont="1" applyFill="1" applyBorder="1" applyAlignment="1" applyProtection="1">
      <alignment/>
      <protection/>
    </xf>
    <xf numFmtId="0" fontId="13" fillId="0" borderId="6" xfId="20" applyNumberFormat="1" applyFont="1" applyFill="1" applyBorder="1" applyAlignment="1" applyProtection="1">
      <alignment horizontal="center" vertical="top" wrapText="1"/>
      <protection/>
    </xf>
    <xf numFmtId="0" fontId="13" fillId="0" borderId="8" xfId="20" applyNumberFormat="1" applyFont="1" applyFill="1" applyBorder="1" applyAlignment="1" applyProtection="1">
      <alignment horizontal="center" vertical="top"/>
      <protection/>
    </xf>
    <xf numFmtId="0" fontId="13" fillId="0" borderId="8" xfId="20" applyNumberFormat="1" applyFont="1" applyFill="1" applyBorder="1" applyAlignment="1" applyProtection="1">
      <alignment horizontal="center" vertical="center"/>
      <protection/>
    </xf>
    <xf numFmtId="0" fontId="24" fillId="0" borderId="0" xfId="21" applyFont="1" applyAlignment="1">
      <alignment vertical="top" wrapText="1" shrinkToFit="1"/>
      <protection/>
    </xf>
    <xf numFmtId="0" fontId="21" fillId="0" borderId="0" xfId="21" applyAlignment="1">
      <alignment vertical="top" wrapText="1" shrinkToFit="1"/>
      <protection/>
    </xf>
    <xf numFmtId="0" fontId="16" fillId="2" borderId="0" xfId="0" applyFont="1" applyFill="1" applyAlignment="1">
      <alignment/>
    </xf>
    <xf numFmtId="0" fontId="11" fillId="2" borderId="0" xfId="0" applyFont="1" applyFill="1" applyAlignment="1">
      <alignment/>
    </xf>
    <xf numFmtId="3" fontId="12" fillId="0" borderId="6" xfId="0" applyNumberFormat="1" applyFont="1" applyBorder="1" applyAlignment="1" applyProtection="1">
      <alignment horizontal="right" vertical="center"/>
      <protection locked="0"/>
    </xf>
    <xf numFmtId="0" fontId="12" fillId="0" borderId="5" xfId="0" applyFont="1" applyBorder="1" applyAlignment="1">
      <alignment horizontal="left" vertical="center" wrapText="1"/>
    </xf>
    <xf numFmtId="0" fontId="5" fillId="0" borderId="0" xfId="22" applyFont="1" applyAlignment="1" applyProtection="1">
      <alignment vertical="top" wrapText="1"/>
      <protection locked="0"/>
    </xf>
    <xf numFmtId="0" fontId="4" fillId="0" borderId="0" xfId="22" applyFont="1" applyAlignment="1">
      <alignment horizontal="center" vertical="top" wrapText="1"/>
      <protection/>
    </xf>
    <xf numFmtId="0" fontId="31" fillId="0" borderId="0" xfId="0" applyAlignment="1">
      <alignment/>
    </xf>
    <xf numFmtId="0" fontId="35" fillId="0" borderId="0" xfId="21" applyFont="1" applyAlignment="1">
      <alignment wrapText="1"/>
      <protection/>
    </xf>
    <xf numFmtId="0" fontId="21" fillId="0" borderId="0" xfId="21" applyFont="1" applyAlignment="1">
      <alignment horizontal="right"/>
      <protection/>
    </xf>
    <xf numFmtId="3" fontId="21" fillId="0" borderId="0" xfId="20" applyNumberFormat="1" applyFont="1" applyFill="1" applyBorder="1" applyAlignment="1" applyProtection="1">
      <alignment vertical="top"/>
      <protection/>
    </xf>
    <xf numFmtId="0" fontId="6" fillId="0" borderId="9" xfId="0" applyFont="1" applyBorder="1" applyAlignment="1">
      <alignment horizontal="center" vertical="center" wrapText="1"/>
    </xf>
    <xf numFmtId="3" fontId="12" fillId="0" borderId="10" xfId="0" applyNumberFormat="1" applyFont="1" applyFill="1" applyBorder="1" applyAlignment="1">
      <alignment horizontal="right"/>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xf>
    <xf numFmtId="3" fontId="8" fillId="2" borderId="11"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11" xfId="0" applyNumberFormat="1" applyFont="1" applyFill="1" applyBorder="1" applyAlignment="1" applyProtection="1">
      <alignment horizontal="right"/>
      <protection locked="0"/>
    </xf>
    <xf numFmtId="3" fontId="12" fillId="0" borderId="7" xfId="0" applyNumberFormat="1" applyFont="1" applyFill="1" applyBorder="1" applyAlignment="1" applyProtection="1">
      <alignment horizontal="right"/>
      <protection locked="0"/>
    </xf>
    <xf numFmtId="3" fontId="12" fillId="0" borderId="11" xfId="0" applyNumberFormat="1" applyFont="1" applyFill="1" applyBorder="1" applyAlignment="1" applyProtection="1">
      <alignment horizontal="right" vertical="center"/>
      <protection locked="0"/>
    </xf>
    <xf numFmtId="3" fontId="12" fillId="0" borderId="7" xfId="0" applyNumberFormat="1" applyFont="1" applyFill="1" applyBorder="1" applyAlignment="1" applyProtection="1">
      <alignment horizontal="right" vertical="center"/>
      <protection locked="0"/>
    </xf>
    <xf numFmtId="3" fontId="12" fillId="0" borderId="11"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0" fontId="31" fillId="0" borderId="0" xfId="0" applyFill="1" applyAlignment="1">
      <alignment/>
    </xf>
    <xf numFmtId="3" fontId="12" fillId="0" borderId="7" xfId="0" applyNumberFormat="1" applyFont="1" applyBorder="1" applyAlignment="1" applyProtection="1">
      <alignment horizontal="right" vertical="center"/>
      <protection locked="0"/>
    </xf>
    <xf numFmtId="49" fontId="12" fillId="0" borderId="13"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205" fontId="28" fillId="0" borderId="6" xfId="0" applyNumberFormat="1" applyFont="1" applyBorder="1" applyAlignment="1">
      <alignment horizontal="center" vertical="center" wrapText="1"/>
    </xf>
    <xf numFmtId="49" fontId="12" fillId="0" borderId="0" xfId="0" applyNumberFormat="1" applyFont="1" applyFill="1" applyBorder="1" applyAlignment="1">
      <alignment horizontal="center"/>
    </xf>
    <xf numFmtId="0" fontId="31" fillId="0" borderId="0" xfId="0" applyBorder="1" applyAlignment="1">
      <alignment/>
    </xf>
    <xf numFmtId="3" fontId="24" fillId="0" borderId="6" xfId="20" applyNumberFormat="1" applyFont="1" applyFill="1" applyBorder="1" applyAlignment="1" applyProtection="1">
      <alignment horizontal="center" vertical="center"/>
      <protection/>
    </xf>
    <xf numFmtId="3" fontId="30" fillId="0" borderId="6" xfId="20" applyNumberFormat="1" applyFont="1" applyFill="1" applyBorder="1" applyAlignment="1" applyProtection="1">
      <alignment horizontal="center" vertical="center"/>
      <protection/>
    </xf>
    <xf numFmtId="3" fontId="30" fillId="0" borderId="14" xfId="20" applyNumberFormat="1" applyFont="1" applyFill="1" applyBorder="1" applyAlignment="1" applyProtection="1">
      <alignment horizontal="center" vertical="center"/>
      <protection/>
    </xf>
    <xf numFmtId="49" fontId="12" fillId="0" borderId="15" xfId="0" applyNumberFormat="1" applyFont="1" applyBorder="1" applyAlignment="1">
      <alignment horizontal="center" vertical="center"/>
    </xf>
    <xf numFmtId="0" fontId="15" fillId="0" borderId="1" xfId="0" applyFont="1" applyBorder="1" applyAlignment="1">
      <alignment horizontal="center" vertical="center" wrapText="1"/>
    </xf>
    <xf numFmtId="3" fontId="12" fillId="0" borderId="16" xfId="0" applyNumberFormat="1" applyFont="1" applyBorder="1" applyAlignment="1" applyProtection="1">
      <alignment horizontal="right" vertical="center"/>
      <protection locked="0"/>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3" fontId="12" fillId="0" borderId="7" xfId="0" applyNumberFormat="1" applyFont="1" applyBorder="1" applyAlignment="1">
      <alignment horizontal="right" vertical="center"/>
    </xf>
    <xf numFmtId="205" fontId="27" fillId="0" borderId="8" xfId="0" applyNumberFormat="1" applyFont="1" applyBorder="1" applyAlignment="1">
      <alignment horizontal="center" vertical="center" wrapText="1"/>
    </xf>
    <xf numFmtId="205" fontId="28" fillId="0" borderId="17" xfId="0" applyNumberFormat="1" applyFont="1" applyBorder="1" applyAlignment="1">
      <alignment horizontal="center" vertical="center" wrapText="1"/>
    </xf>
    <xf numFmtId="0" fontId="28" fillId="0" borderId="18" xfId="0" applyFont="1" applyBorder="1" applyAlignment="1">
      <alignment horizontal="center" vertical="center" wrapText="1"/>
    </xf>
    <xf numFmtId="205" fontId="28" fillId="0" borderId="19" xfId="0" applyNumberFormat="1"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49" fontId="12" fillId="0" borderId="5" xfId="0" applyNumberFormat="1" applyFont="1" applyBorder="1" applyAlignment="1">
      <alignment horizontal="center" vertical="center"/>
    </xf>
    <xf numFmtId="49" fontId="12" fillId="0" borderId="5"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xf>
    <xf numFmtId="0" fontId="15" fillId="2" borderId="13" xfId="0" applyFont="1" applyFill="1" applyBorder="1" applyAlignment="1">
      <alignment horizontal="center" vertical="center" wrapText="1"/>
    </xf>
    <xf numFmtId="49" fontId="12" fillId="0" borderId="20" xfId="0" applyNumberFormat="1" applyFont="1" applyBorder="1" applyAlignment="1">
      <alignment horizontal="center" vertical="center"/>
    </xf>
    <xf numFmtId="49" fontId="12" fillId="0" borderId="1" xfId="0" applyNumberFormat="1" applyFont="1" applyBorder="1" applyAlignment="1">
      <alignment horizontal="center" vertical="center"/>
    </xf>
    <xf numFmtId="3" fontId="12" fillId="0" borderId="7" xfId="0" applyNumberFormat="1" applyFont="1" applyBorder="1" applyAlignment="1" applyProtection="1">
      <alignment horizontal="right" vertical="center"/>
      <protection locked="0"/>
    </xf>
    <xf numFmtId="3" fontId="12" fillId="0" borderId="11" xfId="0" applyNumberFormat="1" applyFont="1" applyBorder="1" applyAlignment="1" applyProtection="1">
      <alignment horizontal="right" vertical="center"/>
      <protection locked="0"/>
    </xf>
    <xf numFmtId="3" fontId="12" fillId="0" borderId="21" xfId="0"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49" fontId="10" fillId="0" borderId="11" xfId="0" applyNumberFormat="1" applyFont="1" applyFill="1" applyBorder="1" applyAlignment="1">
      <alignment horizontal="center" vertical="center"/>
    </xf>
    <xf numFmtId="205" fontId="28" fillId="0" borderId="22" xfId="0" applyNumberFormat="1" applyFont="1" applyBorder="1" applyAlignment="1">
      <alignment horizontal="center" vertical="center" wrapText="1"/>
    </xf>
    <xf numFmtId="205" fontId="28" fillId="0" borderId="18" xfId="0" applyNumberFormat="1" applyFont="1" applyBorder="1" applyAlignment="1">
      <alignment horizontal="center" vertical="center" wrapText="1"/>
    </xf>
    <xf numFmtId="205" fontId="28" fillId="0" borderId="11" xfId="0" applyNumberFormat="1" applyFont="1" applyBorder="1" applyAlignment="1">
      <alignment horizontal="center" vertical="center" wrapText="1"/>
    </xf>
    <xf numFmtId="205" fontId="28" fillId="0" borderId="12" xfId="0" applyNumberFormat="1" applyFont="1" applyBorder="1" applyAlignment="1">
      <alignment horizontal="center" vertical="center" wrapText="1"/>
    </xf>
    <xf numFmtId="0" fontId="13" fillId="0" borderId="6" xfId="20" applyNumberFormat="1" applyFont="1" applyFill="1" applyBorder="1" applyAlignment="1" applyProtection="1">
      <alignment horizontal="left" vertical="center" wrapText="1"/>
      <protection/>
    </xf>
    <xf numFmtId="0" fontId="22" fillId="0" borderId="6" xfId="20" applyNumberFormat="1" applyFont="1" applyFill="1" applyBorder="1" applyAlignment="1" applyProtection="1">
      <alignment horizontal="left" vertical="center" wrapText="1"/>
      <protection/>
    </xf>
    <xf numFmtId="3" fontId="12" fillId="0" borderId="6" xfId="0" applyNumberFormat="1" applyFont="1" applyBorder="1" applyAlignment="1">
      <alignment horizontal="right" vertical="center"/>
    </xf>
    <xf numFmtId="3" fontId="12" fillId="0" borderId="12" xfId="0" applyNumberFormat="1" applyFont="1" applyFill="1" applyBorder="1" applyAlignment="1">
      <alignment horizontal="right" vertical="center"/>
    </xf>
    <xf numFmtId="3" fontId="12" fillId="0" borderId="12" xfId="0" applyNumberFormat="1" applyFont="1" applyFill="1" applyBorder="1" applyAlignment="1" applyProtection="1">
      <alignment horizontal="right" vertical="center"/>
      <protection locked="0"/>
    </xf>
    <xf numFmtId="3" fontId="12" fillId="0" borderId="16" xfId="0" applyNumberFormat="1" applyFont="1" applyFill="1" applyBorder="1" applyAlignment="1" applyProtection="1">
      <alignment horizontal="right" vertical="center"/>
      <protection locked="0"/>
    </xf>
    <xf numFmtId="3" fontId="12" fillId="0" borderId="8" xfId="0" applyNumberFormat="1" applyFont="1" applyBorder="1" applyAlignment="1" applyProtection="1">
      <alignment horizontal="right" vertical="center"/>
      <protection locked="0"/>
    </xf>
    <xf numFmtId="3" fontId="8" fillId="2" borderId="11" xfId="0" applyNumberFormat="1" applyFont="1" applyFill="1" applyBorder="1" applyAlignment="1">
      <alignment horizontal="right" vertical="center"/>
    </xf>
    <xf numFmtId="0" fontId="12" fillId="0" borderId="5" xfId="0" applyFont="1" applyFill="1" applyBorder="1" applyAlignment="1">
      <alignment horizontal="left" vertical="center" wrapText="1"/>
    </xf>
    <xf numFmtId="0" fontId="28" fillId="0" borderId="11" xfId="0" applyFont="1" applyBorder="1" applyAlignment="1">
      <alignment horizontal="center" vertical="center" wrapText="1"/>
    </xf>
    <xf numFmtId="3" fontId="31" fillId="0" borderId="0" xfId="0" applyNumberFormat="1" applyAlignment="1">
      <alignment/>
    </xf>
    <xf numFmtId="3" fontId="32" fillId="0" borderId="11" xfId="0" applyNumberFormat="1" applyFont="1" applyFill="1" applyBorder="1" applyAlignment="1">
      <alignment horizontal="right" vertical="center"/>
    </xf>
    <xf numFmtId="0" fontId="24" fillId="0" borderId="6" xfId="20" applyNumberFormat="1" applyFont="1" applyFill="1" applyBorder="1" applyAlignment="1" applyProtection="1">
      <alignment vertical="center"/>
      <protection/>
    </xf>
    <xf numFmtId="0" fontId="24" fillId="0" borderId="6" xfId="20" applyNumberFormat="1" applyFont="1" applyFill="1" applyBorder="1" applyAlignment="1" applyProtection="1">
      <alignment vertical="center" wrapText="1"/>
      <protection/>
    </xf>
    <xf numFmtId="3" fontId="12" fillId="0" borderId="11" xfId="0" applyNumberFormat="1" applyFont="1" applyBorder="1" applyAlignment="1">
      <alignment horizontal="right" vertical="center"/>
    </xf>
    <xf numFmtId="3" fontId="12" fillId="0" borderId="5" xfId="0" applyNumberFormat="1" applyFont="1" applyBorder="1" applyAlignment="1">
      <alignment horizontal="right" vertical="center"/>
    </xf>
    <xf numFmtId="3" fontId="12" fillId="0" borderId="5" xfId="0" applyNumberFormat="1" applyFont="1" applyFill="1" applyBorder="1" applyAlignment="1">
      <alignment horizontal="right" vertical="center"/>
    </xf>
    <xf numFmtId="3" fontId="12" fillId="0" borderId="5" xfId="0" applyNumberFormat="1" applyFont="1" applyBorder="1" applyAlignment="1" applyProtection="1">
      <alignment horizontal="right" vertical="center"/>
      <protection locked="0"/>
    </xf>
    <xf numFmtId="49" fontId="12" fillId="0" borderId="13" xfId="0" applyNumberFormat="1" applyFont="1" applyBorder="1" applyAlignment="1">
      <alignment horizontal="left" wrapText="1"/>
    </xf>
    <xf numFmtId="49" fontId="12" fillId="0" borderId="23" xfId="0" applyNumberFormat="1" applyFont="1" applyBorder="1" applyAlignment="1">
      <alignment horizontal="center"/>
    </xf>
    <xf numFmtId="49" fontId="12" fillId="0" borderId="20" xfId="0" applyNumberFormat="1" applyFont="1" applyFill="1" applyBorder="1" applyAlignment="1">
      <alignment horizontal="center" vertical="center"/>
    </xf>
    <xf numFmtId="49" fontId="12" fillId="0" borderId="20" xfId="0" applyNumberFormat="1" applyFont="1" applyBorder="1" applyAlignment="1">
      <alignment horizontal="center" vertical="center"/>
    </xf>
    <xf numFmtId="3" fontId="12" fillId="0" borderId="6" xfId="0" applyNumberFormat="1" applyFont="1" applyFill="1" applyBorder="1" applyAlignment="1">
      <alignment horizontal="right"/>
    </xf>
    <xf numFmtId="3" fontId="32" fillId="0" borderId="6" xfId="0" applyNumberFormat="1" applyFont="1" applyFill="1" applyBorder="1" applyAlignment="1">
      <alignment horizontal="right" vertical="center"/>
    </xf>
    <xf numFmtId="3" fontId="32" fillId="0" borderId="21" xfId="0" applyNumberFormat="1" applyFont="1" applyFill="1" applyBorder="1" applyAlignment="1">
      <alignment horizontal="right" vertical="center"/>
    </xf>
    <xf numFmtId="49" fontId="8" fillId="0" borderId="5" xfId="0" applyNumberFormat="1" applyFont="1" applyBorder="1" applyAlignment="1">
      <alignment horizontal="left" vertical="center" wrapText="1"/>
    </xf>
    <xf numFmtId="0" fontId="23" fillId="0" borderId="0" xfId="0" applyFont="1" applyFill="1" applyAlignment="1" applyProtection="1">
      <alignment vertical="top" wrapText="1"/>
      <protection locked="0"/>
    </xf>
    <xf numFmtId="0" fontId="28" fillId="0" borderId="7" xfId="0" applyFont="1" applyBorder="1" applyAlignment="1">
      <alignment horizontal="left" vertical="center" wrapText="1"/>
    </xf>
    <xf numFmtId="0" fontId="25" fillId="0" borderId="0" xfId="0" applyFont="1" applyAlignment="1" applyProtection="1">
      <alignment/>
      <protection locked="0"/>
    </xf>
    <xf numFmtId="0" fontId="25" fillId="0" borderId="0" xfId="0" applyFont="1" applyAlignment="1" applyProtection="1">
      <alignment horizontal="left" vertical="top" wrapText="1"/>
      <protection locked="0"/>
    </xf>
    <xf numFmtId="0" fontId="25" fillId="0" borderId="0" xfId="0" applyFont="1" applyAlignment="1">
      <alignment/>
    </xf>
    <xf numFmtId="0" fontId="25" fillId="0" borderId="0" xfId="0" applyFont="1" applyFill="1" applyAlignment="1">
      <alignment/>
    </xf>
    <xf numFmtId="0" fontId="14"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6" fillId="0" borderId="9" xfId="0" applyFont="1" applyBorder="1" applyAlignment="1">
      <alignment horizontal="center" vertical="center" wrapText="1"/>
    </xf>
    <xf numFmtId="1" fontId="7" fillId="0" borderId="0" xfId="0" applyNumberFormat="1" applyFont="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xf>
    <xf numFmtId="1" fontId="15" fillId="2" borderId="0" xfId="0" applyNumberFormat="1" applyFont="1" applyFill="1" applyAlignment="1">
      <alignment/>
    </xf>
    <xf numFmtId="49" fontId="15" fillId="2" borderId="26" xfId="0" applyNumberFormat="1" applyFont="1" applyFill="1" applyBorder="1" applyAlignment="1">
      <alignment horizontal="center" vertical="center" wrapText="1"/>
    </xf>
    <xf numFmtId="0" fontId="15" fillId="2" borderId="26" xfId="0" applyFont="1" applyFill="1" applyBorder="1" applyAlignment="1">
      <alignment horizontal="center" vertical="center" wrapText="1"/>
    </xf>
    <xf numFmtId="3" fontId="8" fillId="2" borderId="22" xfId="0" applyNumberFormat="1" applyFont="1" applyFill="1" applyBorder="1" applyAlignment="1">
      <alignment horizontal="right" wrapText="1"/>
    </xf>
    <xf numFmtId="0" fontId="15" fillId="0" borderId="0" xfId="0" applyFont="1" applyFill="1" applyAlignment="1">
      <alignment/>
    </xf>
    <xf numFmtId="1" fontId="23" fillId="0" borderId="0" xfId="0" applyNumberFormat="1" applyFont="1" applyFill="1" applyAlignment="1">
      <alignment/>
    </xf>
    <xf numFmtId="49" fontId="8" fillId="0" borderId="5" xfId="0" applyNumberFormat="1" applyFont="1" applyBorder="1" applyAlignment="1">
      <alignment horizontal="center" vertical="center"/>
    </xf>
    <xf numFmtId="3" fontId="8" fillId="0" borderId="6" xfId="0" applyNumberFormat="1" applyFont="1" applyBorder="1" applyAlignment="1">
      <alignment horizontal="right" wrapText="1"/>
    </xf>
    <xf numFmtId="3" fontId="8" fillId="0" borderId="11" xfId="0" applyNumberFormat="1" applyFont="1" applyBorder="1" applyAlignment="1">
      <alignment horizontal="right" vertical="top" wrapText="1"/>
    </xf>
    <xf numFmtId="3" fontId="8" fillId="0" borderId="6" xfId="0" applyNumberFormat="1" applyFont="1" applyBorder="1" applyAlignment="1">
      <alignment horizontal="right" vertical="center" wrapText="1"/>
    </xf>
    <xf numFmtId="3" fontId="8" fillId="0" borderId="7"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23" fillId="0" borderId="0" xfId="0" applyFont="1" applyFill="1" applyAlignment="1">
      <alignment/>
    </xf>
    <xf numFmtId="1" fontId="25" fillId="0" borderId="0" xfId="0" applyNumberFormat="1" applyFont="1" applyFill="1" applyAlignment="1">
      <alignment/>
    </xf>
    <xf numFmtId="49" fontId="12" fillId="0" borderId="5" xfId="0" applyNumberFormat="1" applyFont="1" applyBorder="1" applyAlignment="1">
      <alignment horizontal="left" vertical="center" wrapText="1"/>
    </xf>
    <xf numFmtId="3" fontId="12" fillId="0" borderId="11" xfId="0" applyNumberFormat="1" applyFont="1" applyBorder="1" applyAlignment="1">
      <alignment horizontal="right" vertical="top" wrapText="1"/>
    </xf>
    <xf numFmtId="3" fontId="12" fillId="0" borderId="6" xfId="0" applyNumberFormat="1" applyFont="1" applyBorder="1" applyAlignment="1">
      <alignment horizontal="right" vertical="center" wrapText="1"/>
    </xf>
    <xf numFmtId="3" fontId="12" fillId="0" borderId="7"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49" fontId="8" fillId="0" borderId="5" xfId="0" applyNumberFormat="1" applyFont="1" applyBorder="1" applyAlignment="1">
      <alignment horizontal="center"/>
    </xf>
    <xf numFmtId="49" fontId="8" fillId="0" borderId="5" xfId="0" applyNumberFormat="1" applyFont="1" applyBorder="1" applyAlignment="1">
      <alignment horizontal="left" wrapText="1"/>
    </xf>
    <xf numFmtId="3" fontId="8" fillId="0" borderId="11" xfId="0" applyNumberFormat="1" applyFont="1" applyBorder="1" applyAlignment="1">
      <alignment horizontal="right" wrapText="1"/>
    </xf>
    <xf numFmtId="3" fontId="8" fillId="0" borderId="7" xfId="0" applyNumberFormat="1" applyFont="1" applyBorder="1" applyAlignment="1">
      <alignment horizontal="right" wrapText="1"/>
    </xf>
    <xf numFmtId="1" fontId="12" fillId="2" borderId="0" xfId="0" applyNumberFormat="1" applyFont="1" applyFill="1" applyAlignment="1">
      <alignment/>
    </xf>
    <xf numFmtId="0" fontId="12" fillId="0" borderId="0" xfId="0" applyFont="1" applyFill="1" applyAlignment="1">
      <alignment/>
    </xf>
    <xf numFmtId="1" fontId="12" fillId="0" borderId="0" xfId="0" applyNumberFormat="1" applyFont="1" applyFill="1" applyAlignment="1">
      <alignment/>
    </xf>
    <xf numFmtId="1" fontId="23" fillId="0" borderId="0" xfId="0" applyNumberFormat="1" applyFont="1" applyFill="1" applyAlignment="1">
      <alignment vertical="center"/>
    </xf>
    <xf numFmtId="0" fontId="23" fillId="0" borderId="0" xfId="0" applyFont="1" applyFill="1" applyAlignment="1">
      <alignment vertical="center"/>
    </xf>
    <xf numFmtId="1" fontId="39" fillId="0" borderId="0" xfId="0" applyNumberFormat="1" applyFont="1" applyFill="1" applyAlignment="1">
      <alignment/>
    </xf>
    <xf numFmtId="0" fontId="39" fillId="0" borderId="0" xfId="0" applyFont="1" applyFill="1" applyAlignment="1">
      <alignment/>
    </xf>
    <xf numFmtId="1" fontId="25" fillId="2" borderId="0" xfId="0" applyNumberFormat="1" applyFont="1" applyFill="1" applyAlignment="1">
      <alignment/>
    </xf>
    <xf numFmtId="1" fontId="15" fillId="0" borderId="0" xfId="0" applyNumberFormat="1" applyFont="1" applyFill="1" applyAlignment="1">
      <alignment/>
    </xf>
    <xf numFmtId="0" fontId="12" fillId="0" borderId="27" xfId="0" applyFont="1" applyFill="1" applyBorder="1" applyAlignment="1">
      <alignment horizontal="left" vertical="center" wrapText="1"/>
    </xf>
    <xf numFmtId="1" fontId="43" fillId="0" borderId="0" xfId="0" applyNumberFormat="1" applyFont="1" applyFill="1" applyAlignment="1">
      <alignment/>
    </xf>
    <xf numFmtId="49" fontId="8" fillId="2" borderId="13" xfId="0" applyNumberFormat="1" applyFont="1" applyFill="1" applyBorder="1" applyAlignment="1">
      <alignment horizontal="center" vertical="center"/>
    </xf>
    <xf numFmtId="0" fontId="43" fillId="0" borderId="0" xfId="0" applyFont="1" applyFill="1" applyAlignment="1">
      <alignment/>
    </xf>
    <xf numFmtId="49" fontId="8" fillId="0" borderId="13" xfId="0" applyNumberFormat="1" applyFont="1" applyBorder="1" applyAlignment="1">
      <alignment horizontal="left" wrapText="1"/>
    </xf>
    <xf numFmtId="3" fontId="8" fillId="0" borderId="12" xfId="0" applyNumberFormat="1" applyFont="1" applyBorder="1" applyAlignment="1">
      <alignment horizontal="right" wrapText="1"/>
    </xf>
    <xf numFmtId="49" fontId="8" fillId="0" borderId="13" xfId="0" applyNumberFormat="1" applyFont="1" applyBorder="1" applyAlignment="1">
      <alignment horizontal="center"/>
    </xf>
    <xf numFmtId="3" fontId="8" fillId="0" borderId="12" xfId="0" applyNumberFormat="1" applyFont="1" applyFill="1" applyBorder="1" applyAlignment="1">
      <alignment horizontal="right"/>
    </xf>
    <xf numFmtId="0" fontId="12" fillId="0" borderId="15" xfId="0" applyFont="1" applyBorder="1" applyAlignment="1">
      <alignment horizontal="left" vertical="center" wrapText="1"/>
    </xf>
    <xf numFmtId="3" fontId="8" fillId="0" borderId="3" xfId="0" applyNumberFormat="1" applyFont="1" applyBorder="1" applyAlignment="1">
      <alignment horizontal="right" vertical="center"/>
    </xf>
    <xf numFmtId="1" fontId="25" fillId="0" borderId="0" xfId="0" applyNumberFormat="1" applyFont="1" applyAlignment="1">
      <alignment/>
    </xf>
    <xf numFmtId="0" fontId="25" fillId="0" borderId="0" xfId="0" applyFont="1" applyAlignment="1">
      <alignment horizontal="left" vertical="top" wrapText="1"/>
    </xf>
    <xf numFmtId="0" fontId="24" fillId="0" borderId="0" xfId="0" applyFont="1" applyFill="1" applyAlignment="1">
      <alignment/>
    </xf>
    <xf numFmtId="3" fontId="24" fillId="0" borderId="0" xfId="0" applyNumberFormat="1" applyFont="1" applyFill="1" applyAlignment="1">
      <alignment/>
    </xf>
    <xf numFmtId="0" fontId="30" fillId="0" borderId="0" xfId="0" applyFont="1" applyFill="1" applyAlignment="1" applyProtection="1">
      <alignment horizontal="right" vertical="top" wrapText="1"/>
      <protection locked="0"/>
    </xf>
    <xf numFmtId="0" fontId="24" fillId="0" borderId="0" xfId="0" applyFont="1" applyFill="1" applyBorder="1" applyAlignment="1">
      <alignment/>
    </xf>
    <xf numFmtId="0" fontId="28" fillId="0" borderId="0" xfId="0" applyFont="1" applyFill="1" applyBorder="1" applyAlignment="1">
      <alignment horizontal="center"/>
    </xf>
    <xf numFmtId="0" fontId="13" fillId="0" borderId="0" xfId="0" applyFont="1" applyFill="1" applyBorder="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xf>
    <xf numFmtId="0" fontId="12" fillId="0" borderId="15" xfId="0" applyFont="1" applyBorder="1" applyAlignment="1">
      <alignment horizontal="justify" vertical="center" wrapText="1"/>
    </xf>
    <xf numFmtId="205" fontId="28" fillId="0" borderId="28" xfId="0" applyNumberFormat="1" applyFont="1" applyBorder="1" applyAlignment="1">
      <alignment horizontal="center" vertical="center" wrapText="1"/>
    </xf>
    <xf numFmtId="205" fontId="28" fillId="0" borderId="29" xfId="0" applyNumberFormat="1" applyFont="1" applyBorder="1" applyAlignment="1">
      <alignment horizontal="center" vertical="center" wrapText="1"/>
    </xf>
    <xf numFmtId="0" fontId="28" fillId="0" borderId="28" xfId="21" applyFont="1" applyBorder="1" applyAlignment="1">
      <alignment horizontal="left" vertical="center" wrapText="1"/>
      <protection/>
    </xf>
    <xf numFmtId="205" fontId="28" fillId="0" borderId="7" xfId="0" applyNumberFormat="1" applyFont="1" applyBorder="1" applyAlignment="1">
      <alignment horizontal="center" vertical="center" wrapText="1"/>
    </xf>
    <xf numFmtId="0" fontId="28" fillId="0" borderId="30" xfId="0" applyFont="1" applyBorder="1" applyAlignment="1">
      <alignment horizontal="left" vertical="center" wrapText="1"/>
    </xf>
    <xf numFmtId="3" fontId="47" fillId="0" borderId="6" xfId="0" applyNumberFormat="1" applyFont="1" applyFill="1" applyBorder="1" applyAlignment="1">
      <alignment horizontal="right" vertical="center" wrapText="1"/>
    </xf>
    <xf numFmtId="3" fontId="47" fillId="0" borderId="31" xfId="0" applyNumberFormat="1" applyFont="1" applyFill="1" applyBorder="1" applyAlignment="1">
      <alignment horizontal="right" vertical="center" wrapText="1"/>
    </xf>
    <xf numFmtId="0" fontId="46" fillId="0" borderId="0" xfId="0" applyFont="1" applyFill="1" applyAlignment="1" applyProtection="1">
      <alignment horizontal="left" vertical="top" wrapText="1"/>
      <protection locked="0"/>
    </xf>
    <xf numFmtId="0" fontId="24" fillId="0" borderId="0" xfId="0" applyFont="1" applyAlignment="1">
      <alignment/>
    </xf>
    <xf numFmtId="0" fontId="18" fillId="0" borderId="0" xfId="0" applyFont="1" applyAlignment="1">
      <alignment/>
    </xf>
    <xf numFmtId="0" fontId="24" fillId="0" borderId="0" xfId="0" applyFont="1" applyAlignment="1">
      <alignment horizontal="right"/>
    </xf>
    <xf numFmtId="180" fontId="24" fillId="0" borderId="0" xfId="0" applyNumberFormat="1" applyFont="1" applyAlignment="1">
      <alignment/>
    </xf>
    <xf numFmtId="0" fontId="7" fillId="0" borderId="2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32"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22" fillId="0" borderId="6" xfId="0" applyNumberFormat="1" applyFont="1" applyFill="1" applyBorder="1" applyAlignment="1" applyProtection="1">
      <alignment horizontal="left" vertical="top"/>
      <protection/>
    </xf>
    <xf numFmtId="0" fontId="22" fillId="0" borderId="6" xfId="0" applyNumberFormat="1" applyFont="1" applyFill="1" applyBorder="1" applyAlignment="1" applyProtection="1">
      <alignment vertical="top" wrapText="1"/>
      <protection/>
    </xf>
    <xf numFmtId="191" fontId="22" fillId="0" borderId="6" xfId="0" applyNumberFormat="1" applyFont="1" applyFill="1" applyBorder="1" applyAlignment="1" applyProtection="1">
      <alignment horizontal="right" vertical="top"/>
      <protection/>
    </xf>
    <xf numFmtId="191" fontId="49" fillId="0" borderId="6" xfId="0" applyNumberFormat="1" applyFont="1" applyBorder="1" applyAlignment="1">
      <alignment vertical="top" wrapText="1"/>
    </xf>
    <xf numFmtId="0" fontId="13" fillId="0" borderId="6" xfId="0" applyNumberFormat="1" applyFont="1" applyFill="1" applyBorder="1" applyAlignment="1" applyProtection="1">
      <alignment vertical="top"/>
      <protection/>
    </xf>
    <xf numFmtId="0" fontId="24" fillId="0" borderId="0" xfId="0" applyNumberFormat="1" applyFont="1" applyFill="1" applyAlignment="1" applyProtection="1">
      <alignment vertical="top"/>
      <protection/>
    </xf>
    <xf numFmtId="0" fontId="31" fillId="0" borderId="0" xfId="0" applyFill="1" applyAlignment="1">
      <alignment vertical="top"/>
    </xf>
    <xf numFmtId="0" fontId="7" fillId="0" borderId="2" xfId="0" applyFont="1" applyBorder="1" applyAlignment="1">
      <alignment horizontal="center" vertical="center" wrapText="1"/>
    </xf>
    <xf numFmtId="49" fontId="25" fillId="0" borderId="33" xfId="0" applyNumberFormat="1" applyFont="1" applyBorder="1" applyAlignment="1" applyProtection="1">
      <alignment horizontal="center" vertical="center" wrapText="1"/>
      <protection locked="0"/>
    </xf>
    <xf numFmtId="0" fontId="37" fillId="0" borderId="3" xfId="0" applyFont="1" applyBorder="1" applyAlignment="1">
      <alignment horizontal="center" vertical="center" wrapText="1"/>
    </xf>
    <xf numFmtId="3" fontId="8" fillId="0" borderId="10" xfId="0" applyNumberFormat="1" applyFont="1" applyFill="1" applyBorder="1" applyAlignment="1">
      <alignment horizontal="right"/>
    </xf>
    <xf numFmtId="3" fontId="12" fillId="0" borderId="6" xfId="0" applyNumberFormat="1" applyFont="1" applyBorder="1" applyAlignment="1">
      <alignment horizontal="right" vertical="top" wrapText="1"/>
    </xf>
    <xf numFmtId="3" fontId="12" fillId="0" borderId="7" xfId="0" applyNumberFormat="1" applyFont="1" applyBorder="1" applyAlignment="1">
      <alignment horizontal="right" vertical="top" wrapText="1"/>
    </xf>
    <xf numFmtId="0" fontId="6" fillId="0" borderId="6" xfId="0" applyFont="1" applyBorder="1" applyAlignment="1">
      <alignment horizontal="center" vertical="center" wrapText="1"/>
    </xf>
    <xf numFmtId="49" fontId="23" fillId="0" borderId="26" xfId="0" applyNumberFormat="1" applyFont="1" applyBorder="1" applyAlignment="1" applyProtection="1">
      <alignment horizontal="center" vertical="center" wrapText="1"/>
      <protection locked="0"/>
    </xf>
    <xf numFmtId="0" fontId="28" fillId="0" borderId="30" xfId="21" applyFont="1" applyBorder="1" applyAlignment="1">
      <alignment horizontal="center" vertical="center" wrapText="1"/>
      <protection/>
    </xf>
    <xf numFmtId="0" fontId="28" fillId="0" borderId="34" xfId="21" applyFont="1" applyBorder="1" applyAlignment="1">
      <alignment horizontal="center" vertical="center" wrapText="1"/>
      <protection/>
    </xf>
    <xf numFmtId="49" fontId="10" fillId="0" borderId="35" xfId="0" applyNumberFormat="1" applyFont="1" applyFill="1" applyBorder="1" applyAlignment="1">
      <alignment horizontal="center" vertical="center"/>
    </xf>
    <xf numFmtId="0" fontId="27" fillId="0" borderId="36" xfId="21" applyFont="1" applyBorder="1" applyAlignment="1">
      <alignment horizontal="center" vertical="center" wrapText="1"/>
      <protection/>
    </xf>
    <xf numFmtId="0" fontId="27" fillId="0" borderId="37" xfId="21" applyFont="1" applyBorder="1" applyAlignment="1">
      <alignment horizontal="center" vertical="center" wrapText="1"/>
      <protection/>
    </xf>
    <xf numFmtId="0" fontId="27" fillId="0" borderId="38" xfId="21" applyFont="1" applyBorder="1" applyAlignment="1">
      <alignment horizontal="center" vertical="center" wrapText="1"/>
      <protection/>
    </xf>
    <xf numFmtId="0" fontId="7" fillId="0" borderId="2" xfId="0" applyFont="1" applyBorder="1" applyAlignment="1">
      <alignment horizontal="center" vertical="center" wrapText="1"/>
    </xf>
    <xf numFmtId="49" fontId="12" fillId="0" borderId="39" xfId="0" applyNumberFormat="1" applyFont="1" applyBorder="1" applyAlignment="1">
      <alignment horizontal="center" vertical="center"/>
    </xf>
    <xf numFmtId="3" fontId="18" fillId="0" borderId="22" xfId="0" applyNumberFormat="1" applyFont="1" applyBorder="1" applyAlignment="1">
      <alignment horizontal="right"/>
    </xf>
    <xf numFmtId="210" fontId="12" fillId="0" borderId="11" xfId="0" applyNumberFormat="1" applyFont="1" applyBorder="1" applyAlignment="1">
      <alignment vertical="center"/>
    </xf>
    <xf numFmtId="0" fontId="29" fillId="0" borderId="24" xfId="0" applyFont="1" applyBorder="1" applyAlignment="1">
      <alignment horizontal="center" vertical="center" wrapText="1"/>
    </xf>
    <xf numFmtId="0" fontId="29" fillId="0" borderId="6" xfId="20" applyNumberFormat="1" applyFont="1" applyFill="1" applyBorder="1" applyAlignment="1" applyProtection="1">
      <alignment horizontal="center" vertical="center" wrapText="1"/>
      <protection/>
    </xf>
    <xf numFmtId="0" fontId="50"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50" fillId="0" borderId="6" xfId="0" applyFont="1" applyBorder="1" applyAlignment="1">
      <alignment horizontal="center" vertical="center" wrapText="1"/>
    </xf>
    <xf numFmtId="49" fontId="12" fillId="0" borderId="10" xfId="0" applyNumberFormat="1" applyFont="1" applyBorder="1" applyAlignment="1">
      <alignment horizontal="left" vertical="center" wrapText="1"/>
    </xf>
    <xf numFmtId="1" fontId="52" fillId="0" borderId="0" xfId="0" applyNumberFormat="1" applyFont="1" applyFill="1" applyAlignment="1">
      <alignment/>
    </xf>
    <xf numFmtId="0" fontId="52" fillId="0" borderId="0" xfId="0" applyFont="1" applyFill="1" applyAlignment="1">
      <alignment/>
    </xf>
    <xf numFmtId="3" fontId="12" fillId="0" borderId="7" xfId="0" applyNumberFormat="1" applyFont="1" applyBorder="1" applyAlignment="1">
      <alignment horizontal="right" wrapText="1"/>
    </xf>
    <xf numFmtId="3" fontId="12" fillId="0" borderId="11" xfId="0" applyNumberFormat="1" applyFont="1" applyBorder="1" applyAlignment="1">
      <alignment horizontal="right" wrapText="1"/>
    </xf>
    <xf numFmtId="3" fontId="32" fillId="0" borderId="7" xfId="0" applyNumberFormat="1" applyFont="1" applyFill="1" applyBorder="1" applyAlignment="1">
      <alignment horizontal="right" vertical="center"/>
    </xf>
    <xf numFmtId="0" fontId="41" fillId="0" borderId="0" xfId="0" applyFont="1" applyFill="1" applyAlignment="1">
      <alignment/>
    </xf>
    <xf numFmtId="49" fontId="28" fillId="0" borderId="35" xfId="0" applyNumberFormat="1" applyFont="1" applyBorder="1" applyAlignment="1">
      <alignment horizontal="center" vertical="center" wrapText="1"/>
    </xf>
    <xf numFmtId="0" fontId="30" fillId="0" borderId="19" xfId="0" applyFont="1" applyFill="1" applyBorder="1" applyAlignment="1" applyProtection="1">
      <alignment horizontal="center" vertical="center" wrapText="1"/>
      <protection locked="0"/>
    </xf>
    <xf numFmtId="3" fontId="28" fillId="0" borderId="11" xfId="0" applyNumberFormat="1" applyFont="1" applyFill="1" applyBorder="1" applyAlignment="1" applyProtection="1">
      <alignment/>
      <protection locked="0"/>
    </xf>
    <xf numFmtId="3" fontId="28" fillId="0" borderId="6" xfId="0" applyNumberFormat="1" applyFont="1" applyFill="1" applyBorder="1" applyAlignment="1" applyProtection="1">
      <alignment/>
      <protection locked="0"/>
    </xf>
    <xf numFmtId="3" fontId="28" fillId="0" borderId="21" xfId="0" applyNumberFormat="1" applyFont="1" applyFill="1" applyBorder="1" applyAlignment="1" applyProtection="1">
      <alignment/>
      <protection locked="0"/>
    </xf>
    <xf numFmtId="3" fontId="28" fillId="0" borderId="7" xfId="0" applyNumberFormat="1" applyFont="1" applyFill="1" applyBorder="1" applyAlignment="1" applyProtection="1">
      <alignment/>
      <protection locked="0"/>
    </xf>
    <xf numFmtId="3" fontId="28" fillId="0" borderId="11" xfId="0" applyNumberFormat="1" applyFont="1" applyFill="1" applyBorder="1" applyAlignment="1" applyProtection="1">
      <alignment/>
      <protection/>
    </xf>
    <xf numFmtId="3" fontId="19" fillId="0" borderId="3" xfId="0" applyNumberFormat="1" applyFont="1" applyBorder="1" applyAlignment="1" applyProtection="1">
      <alignment/>
      <protection locked="0"/>
    </xf>
    <xf numFmtId="3" fontId="19" fillId="0" borderId="3" xfId="0" applyNumberFormat="1" applyFont="1" applyBorder="1" applyAlignment="1" applyProtection="1">
      <alignment/>
      <protection/>
    </xf>
    <xf numFmtId="3" fontId="19" fillId="0" borderId="24" xfId="0" applyNumberFormat="1" applyFont="1" applyBorder="1" applyAlignment="1" applyProtection="1">
      <alignment/>
      <protection locked="0"/>
    </xf>
    <xf numFmtId="3" fontId="19" fillId="0" borderId="4" xfId="0" applyNumberFormat="1" applyFont="1" applyBorder="1" applyAlignment="1" applyProtection="1">
      <alignment/>
      <protection locked="0"/>
    </xf>
    <xf numFmtId="3" fontId="19" fillId="0" borderId="2" xfId="0" applyNumberFormat="1" applyFont="1" applyBorder="1" applyAlignment="1" applyProtection="1">
      <alignment/>
      <protection locked="0"/>
    </xf>
    <xf numFmtId="3" fontId="19" fillId="0" borderId="1" xfId="0" applyNumberFormat="1" applyFont="1" applyBorder="1" applyAlignment="1" applyProtection="1">
      <alignment/>
      <protection locked="0"/>
    </xf>
    <xf numFmtId="0" fontId="24" fillId="0" borderId="0" xfId="0" applyFont="1" applyFill="1" applyAlignment="1" applyProtection="1">
      <alignment/>
      <protection locked="0"/>
    </xf>
    <xf numFmtId="0" fontId="18" fillId="0" borderId="20" xfId="0" applyFont="1" applyFill="1" applyBorder="1" applyAlignment="1" applyProtection="1">
      <alignment horizontal="left" wrapText="1"/>
      <protection locked="0"/>
    </xf>
    <xf numFmtId="0" fontId="42" fillId="0" borderId="1" xfId="0" applyFont="1" applyFill="1" applyBorder="1" applyAlignment="1" applyProtection="1">
      <alignment/>
      <protection locked="0"/>
    </xf>
    <xf numFmtId="0" fontId="28" fillId="0" borderId="40" xfId="0" applyFont="1" applyBorder="1" applyAlignment="1">
      <alignment horizontal="left" vertical="center" wrapText="1"/>
    </xf>
    <xf numFmtId="0" fontId="28" fillId="0" borderId="23" xfId="21" applyFont="1" applyBorder="1" applyAlignment="1">
      <alignment horizontal="left" vertical="center" wrapText="1"/>
      <protection/>
    </xf>
    <xf numFmtId="0" fontId="28" fillId="0" borderId="20" xfId="21" applyFont="1" applyBorder="1" applyAlignment="1">
      <alignment horizontal="left" vertical="center" wrapText="1"/>
      <protection/>
    </xf>
    <xf numFmtId="205" fontId="28" fillId="0" borderId="16" xfId="0" applyNumberFormat="1" applyFont="1" applyBorder="1" applyAlignment="1">
      <alignment horizontal="center" vertical="center" wrapText="1"/>
    </xf>
    <xf numFmtId="3" fontId="8" fillId="0" borderId="6" xfId="0" applyNumberFormat="1" applyFont="1" applyFill="1" applyBorder="1" applyAlignment="1">
      <alignment horizontal="right"/>
    </xf>
    <xf numFmtId="3" fontId="8" fillId="0" borderId="7" xfId="0" applyNumberFormat="1" applyFont="1" applyFill="1" applyBorder="1" applyAlignment="1">
      <alignment horizontal="right"/>
    </xf>
    <xf numFmtId="3" fontId="8" fillId="0" borderId="11" xfId="0" applyNumberFormat="1" applyFont="1" applyFill="1" applyBorder="1" applyAlignment="1">
      <alignment horizontal="right"/>
    </xf>
    <xf numFmtId="1" fontId="53" fillId="0" borderId="6" xfId="0" applyNumberFormat="1" applyFont="1" applyFill="1" applyBorder="1" applyAlignment="1">
      <alignment horizontal="center" vertical="top" wrapText="1"/>
    </xf>
    <xf numFmtId="3" fontId="9" fillId="2" borderId="6" xfId="0" applyNumberFormat="1" applyFont="1" applyFill="1" applyBorder="1" applyAlignment="1">
      <alignment horizontal="right" vertical="center" wrapText="1"/>
    </xf>
    <xf numFmtId="3" fontId="9" fillId="2" borderId="6" xfId="0" applyNumberFormat="1" applyFont="1" applyFill="1" applyBorder="1" applyAlignment="1">
      <alignment/>
    </xf>
    <xf numFmtId="0" fontId="54" fillId="0" borderId="0" xfId="0" applyFont="1" applyFill="1" applyAlignment="1" applyProtection="1">
      <alignment horizontal="right" vertical="top" wrapText="1"/>
      <protection locked="0"/>
    </xf>
    <xf numFmtId="0" fontId="54" fillId="0" borderId="0" xfId="0" applyFont="1" applyFill="1" applyAlignment="1" applyProtection="1">
      <alignment vertical="top" wrapText="1"/>
      <protection locked="0"/>
    </xf>
    <xf numFmtId="3" fontId="24" fillId="0" borderId="0" xfId="0" applyNumberFormat="1" applyFont="1" applyFill="1" applyAlignment="1" applyProtection="1">
      <alignment/>
      <protection locked="0"/>
    </xf>
    <xf numFmtId="49" fontId="28" fillId="0" borderId="20"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protection locked="0"/>
    </xf>
    <xf numFmtId="49" fontId="29" fillId="0" borderId="0" xfId="0" applyNumberFormat="1" applyFont="1" applyFill="1" applyAlignment="1" applyProtection="1">
      <alignment horizontal="center"/>
      <protection locked="0"/>
    </xf>
    <xf numFmtId="0" fontId="29" fillId="0" borderId="0" xfId="0" applyFont="1" applyFill="1" applyAlignment="1" applyProtection="1">
      <alignment horizontal="center"/>
      <protection locked="0"/>
    </xf>
    <xf numFmtId="0" fontId="5" fillId="0" borderId="0" xfId="0" applyFont="1" applyFill="1" applyBorder="1" applyAlignment="1" applyProtection="1">
      <alignment horizontal="left" vertical="top" wrapText="1"/>
      <protection locked="0"/>
    </xf>
    <xf numFmtId="3" fontId="36" fillId="0" borderId="0" xfId="0" applyNumberFormat="1" applyFont="1" applyFill="1" applyBorder="1" applyAlignment="1" applyProtection="1">
      <alignment/>
      <protection locked="0"/>
    </xf>
    <xf numFmtId="49" fontId="18" fillId="0" borderId="14" xfId="0" applyNumberFormat="1" applyFont="1" applyFill="1" applyBorder="1" applyAlignment="1" applyProtection="1">
      <alignment horizontal="center" vertical="top"/>
      <protection/>
    </xf>
    <xf numFmtId="49" fontId="18" fillId="0" borderId="6" xfId="0" applyNumberFormat="1" applyFont="1" applyFill="1" applyBorder="1" applyAlignment="1" applyProtection="1">
      <alignment horizontal="left" vertical="top" wrapText="1"/>
      <protection/>
    </xf>
    <xf numFmtId="49" fontId="18" fillId="0" borderId="6" xfId="0" applyNumberFormat="1" applyFont="1" applyFill="1" applyBorder="1" applyAlignment="1" applyProtection="1">
      <alignment horizontal="center" vertical="top"/>
      <protection/>
    </xf>
    <xf numFmtId="0" fontId="18" fillId="0" borderId="6" xfId="0" applyNumberFormat="1" applyFont="1" applyFill="1" applyBorder="1" applyAlignment="1" applyProtection="1">
      <alignment horizontal="justify" vertical="top"/>
      <protection/>
    </xf>
    <xf numFmtId="3" fontId="12" fillId="0" borderId="41" xfId="0" applyNumberFormat="1" applyFont="1" applyFill="1" applyBorder="1" applyAlignment="1">
      <alignment horizontal="right"/>
    </xf>
    <xf numFmtId="49" fontId="28" fillId="0" borderId="14" xfId="0" applyNumberFormat="1" applyFont="1" applyFill="1" applyBorder="1" applyAlignment="1" applyProtection="1">
      <alignment horizontal="center" vertical="top"/>
      <protection/>
    </xf>
    <xf numFmtId="49" fontId="28" fillId="0" borderId="6" xfId="0" applyNumberFormat="1" applyFont="1" applyFill="1" applyBorder="1" applyAlignment="1" applyProtection="1">
      <alignment horizontal="left" vertical="top" wrapText="1"/>
      <protection/>
    </xf>
    <xf numFmtId="3" fontId="8" fillId="0" borderId="41" xfId="0" applyNumberFormat="1" applyFont="1" applyFill="1" applyBorder="1" applyAlignment="1">
      <alignment horizontal="right"/>
    </xf>
    <xf numFmtId="0" fontId="18" fillId="0" borderId="14" xfId="0" applyNumberFormat="1" applyFont="1" applyFill="1" applyBorder="1" applyAlignment="1" applyProtection="1">
      <alignment horizontal="center" vertical="top"/>
      <protection/>
    </xf>
    <xf numFmtId="49" fontId="13" fillId="0" borderId="14" xfId="0" applyNumberFormat="1" applyFont="1" applyFill="1" applyBorder="1" applyAlignment="1" applyProtection="1">
      <alignment horizontal="center" vertical="top"/>
      <protection/>
    </xf>
    <xf numFmtId="3" fontId="12" fillId="0" borderId="21" xfId="0" applyNumberFormat="1" applyFont="1" applyBorder="1" applyAlignment="1">
      <alignment horizontal="right" vertical="center"/>
    </xf>
    <xf numFmtId="49" fontId="8" fillId="3" borderId="42" xfId="0" applyNumberFormat="1" applyFont="1" applyFill="1" applyBorder="1" applyAlignment="1">
      <alignment horizontal="center" vertical="center"/>
    </xf>
    <xf numFmtId="49" fontId="8" fillId="3" borderId="35" xfId="0" applyNumberFormat="1" applyFont="1" applyFill="1" applyBorder="1" applyAlignment="1">
      <alignment horizontal="left" vertical="center" wrapText="1"/>
    </xf>
    <xf numFmtId="3" fontId="8" fillId="3" borderId="12" xfId="0" applyNumberFormat="1" applyFont="1" applyFill="1" applyBorder="1" applyAlignment="1">
      <alignment horizontal="right" vertical="top" wrapText="1"/>
    </xf>
    <xf numFmtId="49" fontId="8" fillId="0" borderId="13" xfId="0" applyNumberFormat="1" applyFont="1" applyFill="1" applyBorder="1" applyAlignment="1">
      <alignment horizontal="center" vertical="center"/>
    </xf>
    <xf numFmtId="3" fontId="8" fillId="0" borderId="11"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0" fontId="15" fillId="0" borderId="13" xfId="0" applyFont="1" applyFill="1" applyBorder="1" applyAlignment="1">
      <alignment horizontal="left" vertical="center" wrapText="1"/>
    </xf>
    <xf numFmtId="3" fontId="12" fillId="0" borderId="8" xfId="0" applyNumberFormat="1" applyFont="1" applyFill="1" applyBorder="1" applyAlignment="1">
      <alignment horizontal="right" vertical="center"/>
    </xf>
    <xf numFmtId="3" fontId="12" fillId="3" borderId="12" xfId="0" applyNumberFormat="1" applyFont="1" applyFill="1" applyBorder="1" applyAlignment="1">
      <alignment horizontal="right"/>
    </xf>
    <xf numFmtId="3" fontId="12" fillId="3" borderId="6" xfId="0" applyNumberFormat="1" applyFont="1" applyFill="1" applyBorder="1" applyAlignment="1">
      <alignment horizontal="right"/>
    </xf>
    <xf numFmtId="3" fontId="12" fillId="3" borderId="7" xfId="0" applyNumberFormat="1" applyFont="1" applyFill="1" applyBorder="1" applyAlignment="1">
      <alignment horizontal="right"/>
    </xf>
    <xf numFmtId="3" fontId="12" fillId="3" borderId="11" xfId="0" applyNumberFormat="1" applyFont="1" applyFill="1" applyBorder="1" applyAlignment="1" applyProtection="1">
      <alignment horizontal="right"/>
      <protection locked="0"/>
    </xf>
    <xf numFmtId="3" fontId="12" fillId="3" borderId="7" xfId="0" applyNumberFormat="1" applyFont="1" applyFill="1" applyBorder="1" applyAlignment="1" applyProtection="1">
      <alignment horizontal="right"/>
      <protection locked="0"/>
    </xf>
    <xf numFmtId="49" fontId="32" fillId="3" borderId="42" xfId="0" applyNumberFormat="1" applyFont="1" applyFill="1" applyBorder="1" applyAlignment="1">
      <alignment horizontal="center" vertical="center"/>
    </xf>
    <xf numFmtId="49" fontId="32" fillId="3" borderId="35" xfId="0" applyNumberFormat="1" applyFont="1" applyFill="1" applyBorder="1" applyAlignment="1">
      <alignment horizontal="left" vertical="center" wrapText="1"/>
    </xf>
    <xf numFmtId="3" fontId="32" fillId="3" borderId="12" xfId="0" applyNumberFormat="1" applyFont="1" applyFill="1" applyBorder="1" applyAlignment="1">
      <alignment horizontal="right" vertical="top" wrapText="1"/>
    </xf>
    <xf numFmtId="3" fontId="32" fillId="3" borderId="27" xfId="0" applyNumberFormat="1" applyFont="1" applyFill="1" applyBorder="1" applyAlignment="1">
      <alignment horizontal="right" vertical="top" wrapText="1"/>
    </xf>
    <xf numFmtId="3" fontId="32" fillId="3" borderId="35" xfId="0" applyNumberFormat="1" applyFont="1" applyFill="1" applyBorder="1" applyAlignment="1">
      <alignment horizontal="right" vertical="top" wrapText="1"/>
    </xf>
    <xf numFmtId="3" fontId="32" fillId="3" borderId="11" xfId="0" applyNumberFormat="1" applyFont="1" applyFill="1" applyBorder="1" applyAlignment="1">
      <alignment horizontal="right" vertical="top" wrapText="1"/>
    </xf>
    <xf numFmtId="49" fontId="56" fillId="3" borderId="14" xfId="0" applyNumberFormat="1" applyFont="1" applyFill="1" applyBorder="1" applyAlignment="1" applyProtection="1">
      <alignment horizontal="center" vertical="top"/>
      <protection/>
    </xf>
    <xf numFmtId="0" fontId="56" fillId="3" borderId="6" xfId="0" applyNumberFormat="1" applyFont="1" applyFill="1" applyBorder="1" applyAlignment="1" applyProtection="1">
      <alignment horizontal="justify" vertical="top"/>
      <protection/>
    </xf>
    <xf numFmtId="3" fontId="32" fillId="3" borderId="12" xfId="0" applyNumberFormat="1" applyFont="1" applyFill="1" applyBorder="1" applyAlignment="1">
      <alignment horizontal="right"/>
    </xf>
    <xf numFmtId="3" fontId="32" fillId="3" borderId="6" xfId="0" applyNumberFormat="1" applyFont="1" applyFill="1" applyBorder="1" applyAlignment="1">
      <alignment horizontal="right"/>
    </xf>
    <xf numFmtId="3" fontId="32" fillId="3" borderId="7" xfId="0" applyNumberFormat="1" applyFont="1" applyFill="1" applyBorder="1" applyAlignment="1">
      <alignment horizontal="right"/>
    </xf>
    <xf numFmtId="3" fontId="32" fillId="3" borderId="10" xfId="0" applyNumberFormat="1" applyFont="1" applyFill="1" applyBorder="1" applyAlignment="1">
      <alignment horizontal="right"/>
    </xf>
    <xf numFmtId="49" fontId="56" fillId="3" borderId="6" xfId="0" applyNumberFormat="1" applyFont="1" applyFill="1" applyBorder="1" applyAlignment="1" applyProtection="1">
      <alignment horizontal="center" vertical="top"/>
      <protection/>
    </xf>
    <xf numFmtId="3" fontId="32" fillId="3" borderId="11" xfId="0" applyNumberFormat="1" applyFont="1" applyFill="1" applyBorder="1" applyAlignment="1" applyProtection="1">
      <alignment horizontal="right"/>
      <protection locked="0"/>
    </xf>
    <xf numFmtId="3" fontId="32" fillId="3" borderId="7" xfId="0" applyNumberFormat="1" applyFont="1" applyFill="1" applyBorder="1" applyAlignment="1" applyProtection="1">
      <alignment horizontal="right"/>
      <protection locked="0"/>
    </xf>
    <xf numFmtId="3" fontId="12" fillId="0" borderId="6" xfId="0" applyNumberFormat="1" applyFont="1" applyBorder="1" applyAlignment="1">
      <alignment horizontal="right" wrapText="1"/>
    </xf>
    <xf numFmtId="49" fontId="18" fillId="0" borderId="21"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center" vertical="top"/>
      <protection/>
    </xf>
    <xf numFmtId="3" fontId="57" fillId="0" borderId="11" xfId="0" applyNumberFormat="1" applyFont="1" applyFill="1" applyBorder="1" applyAlignment="1">
      <alignment horizontal="right" vertical="center"/>
    </xf>
    <xf numFmtId="3" fontId="58" fillId="0" borderId="7" xfId="0" applyNumberFormat="1" applyFont="1" applyFill="1" applyBorder="1" applyAlignment="1">
      <alignment horizontal="right" vertical="center"/>
    </xf>
    <xf numFmtId="3" fontId="57" fillId="0" borderId="6" xfId="0" applyNumberFormat="1" applyFont="1" applyBorder="1" applyAlignment="1">
      <alignment horizontal="right" vertical="center"/>
    </xf>
    <xf numFmtId="3" fontId="57" fillId="0" borderId="7" xfId="0" applyNumberFormat="1" applyFont="1" applyBorder="1" applyAlignment="1">
      <alignment horizontal="right" vertical="center"/>
    </xf>
    <xf numFmtId="3" fontId="57" fillId="0" borderId="21" xfId="0" applyNumberFormat="1" applyFont="1" applyBorder="1" applyAlignment="1">
      <alignment horizontal="right" vertical="center"/>
    </xf>
    <xf numFmtId="3" fontId="57" fillId="0" borderId="6" xfId="0" applyNumberFormat="1" applyFont="1" applyFill="1" applyBorder="1" applyAlignment="1">
      <alignment horizontal="right" vertical="center"/>
    </xf>
    <xf numFmtId="49" fontId="59" fillId="0" borderId="5" xfId="0" applyNumberFormat="1" applyFont="1" applyFill="1" applyBorder="1" applyAlignment="1">
      <alignment horizontal="center" vertical="center"/>
    </xf>
    <xf numFmtId="49" fontId="59" fillId="0" borderId="5" xfId="0" applyNumberFormat="1" applyFont="1" applyBorder="1" applyAlignment="1">
      <alignment horizontal="center" vertical="center"/>
    </xf>
    <xf numFmtId="49" fontId="59" fillId="0" borderId="14" xfId="0" applyNumberFormat="1" applyFont="1" applyFill="1" applyBorder="1" applyAlignment="1" applyProtection="1">
      <alignment horizontal="center" vertical="top"/>
      <protection/>
    </xf>
    <xf numFmtId="49" fontId="13" fillId="0" borderId="6" xfId="0" applyNumberFormat="1" applyFont="1" applyFill="1" applyBorder="1" applyAlignment="1" applyProtection="1">
      <alignment horizontal="center" vertical="top"/>
      <protection/>
    </xf>
    <xf numFmtId="0" fontId="13" fillId="0" borderId="6" xfId="0" applyNumberFormat="1" applyFont="1" applyFill="1" applyBorder="1" applyAlignment="1" applyProtection="1">
      <alignment horizontal="justify" vertical="top"/>
      <protection/>
    </xf>
    <xf numFmtId="0" fontId="60" fillId="0" borderId="6" xfId="19" applyFont="1" applyBorder="1" applyAlignment="1">
      <alignment horizontal="center" vertical="center"/>
      <protection/>
    </xf>
    <xf numFmtId="0" fontId="60" fillId="0" borderId="27" xfId="19" applyFont="1" applyBorder="1" applyAlignment="1">
      <alignment horizontal="center" vertical="center"/>
      <protection/>
    </xf>
    <xf numFmtId="0" fontId="13" fillId="0" borderId="27" xfId="0" applyFont="1" applyFill="1" applyBorder="1" applyAlignment="1">
      <alignment horizontal="justify" vertical="top" wrapText="1"/>
    </xf>
    <xf numFmtId="49" fontId="13" fillId="0" borderId="6" xfId="0" applyNumberFormat="1" applyFont="1" applyFill="1" applyBorder="1" applyAlignment="1" applyProtection="1">
      <alignment horizontal="left" vertical="top" wrapText="1"/>
      <protection/>
    </xf>
    <xf numFmtId="3" fontId="61" fillId="0" borderId="6" xfId="0" applyNumberFormat="1" applyFont="1" applyBorder="1" applyAlignment="1">
      <alignment horizontal="right"/>
    </xf>
    <xf numFmtId="3" fontId="61" fillId="3" borderId="41" xfId="0" applyNumberFormat="1" applyFont="1" applyFill="1" applyBorder="1" applyAlignment="1">
      <alignment horizontal="right"/>
    </xf>
    <xf numFmtId="3" fontId="9" fillId="3" borderId="6" xfId="0" applyNumberFormat="1" applyFont="1" applyFill="1" applyBorder="1" applyAlignment="1">
      <alignment horizontal="right" vertical="center" wrapText="1"/>
    </xf>
    <xf numFmtId="49" fontId="13" fillId="0" borderId="10"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0" fontId="49" fillId="3" borderId="6" xfId="19" applyFont="1" applyFill="1" applyBorder="1" applyAlignment="1">
      <alignment horizontal="center" vertical="center"/>
      <protection/>
    </xf>
    <xf numFmtId="0" fontId="34" fillId="3" borderId="27" xfId="19" applyFont="1" applyFill="1" applyBorder="1" applyAlignment="1">
      <alignment horizontal="center" vertical="center"/>
      <protection/>
    </xf>
    <xf numFmtId="0" fontId="22" fillId="3" borderId="27" xfId="0" applyFont="1" applyFill="1" applyBorder="1" applyAlignment="1">
      <alignment horizontal="justify" vertical="top" wrapText="1"/>
    </xf>
    <xf numFmtId="0" fontId="13" fillId="0" borderId="27" xfId="0" applyFont="1" applyFill="1" applyBorder="1" applyAlignment="1">
      <alignment horizontal="justify" vertical="top" wrapText="1"/>
    </xf>
    <xf numFmtId="3" fontId="57" fillId="0" borderId="27" xfId="0" applyNumberFormat="1" applyFont="1" applyFill="1" applyBorder="1" applyAlignment="1">
      <alignment horizontal="right" vertical="center"/>
    </xf>
    <xf numFmtId="3" fontId="9" fillId="0" borderId="6" xfId="0" applyNumberFormat="1" applyFont="1" applyFill="1" applyBorder="1" applyAlignment="1">
      <alignment horizontal="right" vertical="center" wrapText="1"/>
    </xf>
    <xf numFmtId="3" fontId="61" fillId="0" borderId="6" xfId="0" applyNumberFormat="1" applyFont="1" applyBorder="1" applyAlignment="1">
      <alignment horizontal="right" wrapText="1"/>
    </xf>
    <xf numFmtId="3" fontId="61" fillId="0" borderId="7" xfId="0" applyNumberFormat="1" applyFont="1" applyBorder="1" applyAlignment="1">
      <alignment horizontal="right" wrapText="1"/>
    </xf>
    <xf numFmtId="49" fontId="13" fillId="0" borderId="0" xfId="0" applyNumberFormat="1" applyFont="1" applyFill="1" applyBorder="1" applyAlignment="1" applyProtection="1">
      <alignment horizontal="center" vertical="top"/>
      <protection/>
    </xf>
    <xf numFmtId="0" fontId="60" fillId="0" borderId="0"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vertical="top" wrapText="1"/>
      <protection/>
    </xf>
    <xf numFmtId="0" fontId="60" fillId="0" borderId="6" xfId="0" applyNumberFormat="1" applyFont="1" applyFill="1" applyBorder="1" applyAlignment="1" applyProtection="1">
      <alignment horizontal="left" vertical="center" wrapText="1"/>
      <protection/>
    </xf>
    <xf numFmtId="49" fontId="13" fillId="0" borderId="21" xfId="0" applyNumberFormat="1" applyFont="1" applyFill="1" applyBorder="1" applyAlignment="1" applyProtection="1">
      <alignment horizontal="center" vertical="top"/>
      <protection/>
    </xf>
    <xf numFmtId="3" fontId="61" fillId="0" borderId="6" xfId="0" applyNumberFormat="1" applyFont="1" applyBorder="1" applyAlignment="1" applyProtection="1">
      <alignment horizontal="right" vertical="center"/>
      <protection locked="0"/>
    </xf>
    <xf numFmtId="3" fontId="61" fillId="0" borderId="7" xfId="0" applyNumberFormat="1" applyFont="1" applyBorder="1" applyAlignment="1" applyProtection="1">
      <alignment horizontal="right" vertical="center"/>
      <protection locked="0"/>
    </xf>
    <xf numFmtId="0" fontId="13" fillId="0" borderId="6" xfId="0" applyNumberFormat="1" applyFont="1" applyFill="1" applyBorder="1" applyAlignment="1" applyProtection="1">
      <alignment horizontal="justify" vertical="top" wrapText="1"/>
      <protection/>
    </xf>
    <xf numFmtId="0" fontId="49" fillId="3" borderId="27" xfId="19" applyFont="1" applyFill="1" applyBorder="1" applyAlignment="1">
      <alignment horizontal="center" vertical="center"/>
      <protection/>
    </xf>
    <xf numFmtId="3" fontId="47" fillId="0" borderId="6" xfId="0" applyNumberFormat="1" applyFont="1" applyFill="1" applyBorder="1" applyAlignment="1">
      <alignment horizontal="right" vertical="center" wrapText="1"/>
    </xf>
    <xf numFmtId="49" fontId="61" fillId="0" borderId="5" xfId="0" applyNumberFormat="1" applyFont="1" applyFill="1" applyBorder="1" applyAlignment="1">
      <alignment horizontal="center" vertical="center"/>
    </xf>
    <xf numFmtId="49" fontId="60" fillId="0" borderId="27" xfId="19" applyNumberFormat="1" applyFont="1" applyBorder="1" applyAlignment="1">
      <alignment horizontal="center" vertical="center"/>
      <protection/>
    </xf>
    <xf numFmtId="49" fontId="13" fillId="0" borderId="6" xfId="0" applyNumberFormat="1" applyFont="1" applyFill="1" applyBorder="1" applyAlignment="1" applyProtection="1">
      <alignment horizontal="left" vertical="top" wrapText="1"/>
      <protection/>
    </xf>
    <xf numFmtId="0" fontId="13" fillId="0" borderId="14" xfId="0" applyNumberFormat="1" applyFont="1" applyFill="1" applyBorder="1" applyAlignment="1" applyProtection="1">
      <alignment horizontal="center" vertical="top"/>
      <protection/>
    </xf>
    <xf numFmtId="3" fontId="61" fillId="0" borderId="8" xfId="0" applyNumberFormat="1" applyFont="1" applyBorder="1" applyAlignment="1" applyProtection="1">
      <alignment horizontal="right" vertical="center"/>
      <protection locked="0"/>
    </xf>
    <xf numFmtId="3" fontId="10" fillId="0" borderId="6" xfId="0" applyNumberFormat="1" applyFont="1" applyBorder="1" applyAlignment="1" applyProtection="1">
      <alignment horizontal="right" vertical="center"/>
      <protection locked="0"/>
    </xf>
    <xf numFmtId="3" fontId="4" fillId="3" borderId="27" xfId="0" applyNumberFormat="1" applyFont="1" applyFill="1" applyBorder="1" applyAlignment="1">
      <alignment horizontal="right" vertical="center"/>
    </xf>
    <xf numFmtId="49" fontId="4" fillId="3" borderId="6" xfId="0" applyNumberFormat="1" applyFont="1" applyFill="1" applyBorder="1" applyAlignment="1">
      <alignment horizontal="center" vertical="center"/>
    </xf>
    <xf numFmtId="49" fontId="22" fillId="3" borderId="6" xfId="0" applyNumberFormat="1" applyFont="1" applyFill="1" applyBorder="1" applyAlignment="1" applyProtection="1">
      <alignment horizontal="left" vertical="top" wrapText="1"/>
      <protection/>
    </xf>
    <xf numFmtId="49" fontId="8" fillId="0" borderId="6" xfId="0" applyNumberFormat="1" applyFont="1" applyFill="1" applyBorder="1" applyAlignment="1">
      <alignment horizontal="center" vertical="center"/>
    </xf>
    <xf numFmtId="49" fontId="19" fillId="0" borderId="6" xfId="0" applyNumberFormat="1" applyFont="1" applyFill="1" applyBorder="1" applyAlignment="1" applyProtection="1">
      <alignment horizontal="left" vertical="top" wrapText="1"/>
      <protection/>
    </xf>
    <xf numFmtId="3" fontId="8" fillId="0" borderId="10" xfId="0" applyNumberFormat="1" applyFont="1" applyFill="1" applyBorder="1" applyAlignment="1">
      <alignment horizontal="right" vertical="center"/>
    </xf>
    <xf numFmtId="49" fontId="28" fillId="0" borderId="22" xfId="21" applyNumberFormat="1" applyFont="1" applyBorder="1" applyAlignment="1">
      <alignment horizontal="center" vertical="center" wrapText="1"/>
      <protection/>
    </xf>
    <xf numFmtId="3" fontId="18" fillId="0" borderId="43" xfId="0" applyNumberFormat="1" applyFont="1" applyBorder="1" applyAlignment="1">
      <alignment horizontal="right"/>
    </xf>
    <xf numFmtId="0" fontId="18" fillId="0" borderId="8" xfId="0" applyNumberFormat="1" applyFont="1" applyFill="1" applyBorder="1" applyAlignment="1" applyProtection="1">
      <alignment horizontal="center" vertical="top" wrapText="1"/>
      <protection/>
    </xf>
    <xf numFmtId="3" fontId="18" fillId="0" borderId="44" xfId="0" applyNumberFormat="1" applyFont="1" applyBorder="1" applyAlignment="1">
      <alignment horizontal="right"/>
    </xf>
    <xf numFmtId="3" fontId="18" fillId="0" borderId="6" xfId="0" applyNumberFormat="1" applyFont="1" applyBorder="1" applyAlignment="1">
      <alignment horizontal="right"/>
    </xf>
    <xf numFmtId="49" fontId="18" fillId="4" borderId="0" xfId="0" applyNumberFormat="1" applyFont="1" applyFill="1" applyBorder="1" applyAlignment="1" applyProtection="1">
      <alignment horizontal="center" vertical="top"/>
      <protection/>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0" fontId="12" fillId="0" borderId="37" xfId="0" applyFont="1" applyFill="1" applyBorder="1" applyAlignment="1">
      <alignment horizontal="center" vertical="center" wrapText="1"/>
    </xf>
    <xf numFmtId="0" fontId="18" fillId="4" borderId="14" xfId="0" applyNumberFormat="1" applyFont="1" applyFill="1" applyBorder="1" applyAlignment="1" applyProtection="1">
      <alignment horizontal="center" vertical="top" wrapText="1"/>
      <protection/>
    </xf>
    <xf numFmtId="0" fontId="18" fillId="4" borderId="14" xfId="0" applyNumberFormat="1" applyFont="1" applyFill="1" applyBorder="1" applyAlignment="1" applyProtection="1">
      <alignment horizontal="left" vertical="top"/>
      <protection/>
    </xf>
    <xf numFmtId="0" fontId="18" fillId="4" borderId="14" xfId="0" applyNumberFormat="1" applyFont="1" applyFill="1" applyBorder="1" applyAlignment="1" applyProtection="1">
      <alignment horizontal="left" vertical="top" wrapText="1"/>
      <protection/>
    </xf>
    <xf numFmtId="0" fontId="18" fillId="4" borderId="6" xfId="0" applyNumberFormat="1" applyFont="1" applyFill="1" applyBorder="1" applyAlignment="1" applyProtection="1">
      <alignment horizontal="center" vertical="top" wrapText="1"/>
      <protection/>
    </xf>
    <xf numFmtId="0" fontId="18" fillId="4" borderId="6" xfId="0" applyNumberFormat="1" applyFont="1" applyFill="1" applyBorder="1" applyAlignment="1" applyProtection="1">
      <alignment horizontal="left" vertical="top"/>
      <protection/>
    </xf>
    <xf numFmtId="0" fontId="18" fillId="4" borderId="6"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center" vertical="top" wrapText="1"/>
      <protection/>
    </xf>
    <xf numFmtId="0" fontId="18" fillId="0" borderId="6" xfId="0" applyNumberFormat="1" applyFont="1" applyFill="1" applyBorder="1" applyAlignment="1" applyProtection="1">
      <alignment horizontal="center" vertical="top" wrapText="1"/>
      <protection/>
    </xf>
    <xf numFmtId="49" fontId="18" fillId="4" borderId="21" xfId="0" applyNumberFormat="1" applyFont="1" applyFill="1" applyBorder="1" applyAlignment="1" applyProtection="1">
      <alignment horizontal="center" vertical="top"/>
      <protection/>
    </xf>
    <xf numFmtId="0" fontId="18" fillId="0" borderId="47" xfId="0" applyNumberFormat="1" applyFont="1" applyFill="1" applyBorder="1" applyAlignment="1" applyProtection="1">
      <alignment horizontal="center" vertical="top"/>
      <protection/>
    </xf>
    <xf numFmtId="0" fontId="18" fillId="0" borderId="21" xfId="0" applyNumberFormat="1" applyFont="1" applyFill="1" applyBorder="1" applyAlignment="1" applyProtection="1">
      <alignment horizontal="center" vertical="top"/>
      <protection/>
    </xf>
    <xf numFmtId="49" fontId="12" fillId="0" borderId="6" xfId="0" applyNumberFormat="1" applyFont="1" applyFill="1" applyBorder="1" applyAlignment="1">
      <alignment horizontal="center" vertical="center"/>
    </xf>
    <xf numFmtId="3" fontId="12" fillId="0" borderId="45" xfId="0" applyNumberFormat="1" applyFont="1" applyFill="1" applyBorder="1" applyAlignment="1">
      <alignment horizontal="right" vertical="center" wrapText="1"/>
    </xf>
    <xf numFmtId="0" fontId="18" fillId="0" borderId="6" xfId="0" applyNumberFormat="1" applyFont="1" applyFill="1" applyBorder="1" applyAlignment="1" applyProtection="1">
      <alignment horizontal="justify" vertical="top" wrapText="1"/>
      <protection/>
    </xf>
    <xf numFmtId="0" fontId="18" fillId="0" borderId="14" xfId="0" applyNumberFormat="1" applyFont="1" applyFill="1" applyBorder="1" applyAlignment="1" applyProtection="1">
      <alignment horizontal="justify" vertical="top" wrapText="1"/>
      <protection/>
    </xf>
    <xf numFmtId="3" fontId="22" fillId="0" borderId="48"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1" fontId="18" fillId="0" borderId="6" xfId="0" applyNumberFormat="1" applyFont="1" applyBorder="1" applyAlignment="1">
      <alignment/>
    </xf>
    <xf numFmtId="1" fontId="18" fillId="0" borderId="21" xfId="0" applyNumberFormat="1" applyFont="1" applyBorder="1" applyAlignment="1">
      <alignment/>
    </xf>
    <xf numFmtId="0" fontId="63" fillId="0" borderId="8" xfId="0" applyFont="1" applyBorder="1" applyAlignment="1">
      <alignment/>
    </xf>
    <xf numFmtId="0" fontId="63" fillId="0" borderId="6" xfId="0" applyFont="1" applyBorder="1" applyAlignment="1">
      <alignment/>
    </xf>
    <xf numFmtId="0" fontId="63" fillId="0" borderId="8" xfId="0" applyNumberFormat="1" applyFont="1" applyFill="1" applyBorder="1" applyAlignment="1" applyProtection="1">
      <alignment horizontal="left" vertical="top"/>
      <protection/>
    </xf>
    <xf numFmtId="0" fontId="63" fillId="0" borderId="6" xfId="0" applyNumberFormat="1" applyFont="1" applyFill="1" applyBorder="1" applyAlignment="1" applyProtection="1">
      <alignment horizontal="left" vertical="top"/>
      <protection/>
    </xf>
    <xf numFmtId="0" fontId="29" fillId="0" borderId="0" xfId="0" applyFont="1" applyAlignment="1">
      <alignment vertical="center" wrapText="1"/>
    </xf>
    <xf numFmtId="0" fontId="40" fillId="0" borderId="0"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vertical="top" wrapText="1"/>
      <protection/>
    </xf>
    <xf numFmtId="0" fontId="40" fillId="0" borderId="6"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protection/>
    </xf>
    <xf numFmtId="0" fontId="64" fillId="0" borderId="0" xfId="0" applyNumberFormat="1" applyFont="1" applyFill="1" applyBorder="1" applyAlignment="1" applyProtection="1">
      <alignment vertical="center"/>
      <protection/>
    </xf>
    <xf numFmtId="0" fontId="64" fillId="0" borderId="0" xfId="0" applyNumberFormat="1" applyFont="1" applyFill="1" applyBorder="1" applyAlignment="1" applyProtection="1">
      <alignment vertical="center"/>
      <protection/>
    </xf>
    <xf numFmtId="0" fontId="29" fillId="0" borderId="14" xfId="0" applyNumberFormat="1" applyFont="1" applyFill="1" applyBorder="1" applyAlignment="1" applyProtection="1">
      <alignment horizontal="center" vertical="center" wrapText="1"/>
      <protection/>
    </xf>
    <xf numFmtId="0" fontId="35" fillId="0" borderId="50"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left" vertical="center" wrapText="1"/>
      <protection/>
    </xf>
    <xf numFmtId="3" fontId="29" fillId="0" borderId="24" xfId="0" applyNumberFormat="1" applyFont="1" applyFill="1" applyBorder="1" applyAlignment="1" applyProtection="1">
      <alignment horizontal="right" vertical="center" wrapText="1"/>
      <protection/>
    </xf>
    <xf numFmtId="191" fontId="65" fillId="0" borderId="24" xfId="0" applyNumberFormat="1" applyFont="1" applyBorder="1" applyAlignment="1">
      <alignment vertical="center" wrapText="1"/>
    </xf>
    <xf numFmtId="191" fontId="65" fillId="0" borderId="4" xfId="0" applyNumberFormat="1" applyFont="1" applyBorder="1" applyAlignment="1">
      <alignment vertical="center" wrapText="1"/>
    </xf>
    <xf numFmtId="0" fontId="28" fillId="0" borderId="0" xfId="0" applyNumberFormat="1" applyFont="1" applyFill="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vertical="center" wrapText="1"/>
      <protection/>
    </xf>
    <xf numFmtId="3" fontId="22" fillId="0" borderId="8" xfId="0" applyNumberFormat="1" applyFont="1" applyFill="1" applyBorder="1" applyAlignment="1" applyProtection="1">
      <alignment horizontal="right" vertical="center" wrapText="1"/>
      <protection/>
    </xf>
    <xf numFmtId="3" fontId="22" fillId="0" borderId="16"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13" fillId="0" borderId="6" xfId="0" applyFont="1" applyBorder="1" applyAlignment="1">
      <alignment horizontal="left" vertical="center" wrapText="1"/>
    </xf>
    <xf numFmtId="3" fontId="22" fillId="0" borderId="6" xfId="0" applyNumberFormat="1" applyFont="1" applyFill="1" applyBorder="1" applyAlignment="1" applyProtection="1">
      <alignment horizontal="right" vertical="center" wrapText="1"/>
      <protection/>
    </xf>
    <xf numFmtId="3" fontId="13" fillId="0" borderId="6" xfId="0" applyNumberFormat="1" applyFont="1" applyFill="1" applyBorder="1" applyAlignment="1" applyProtection="1">
      <alignment horizontal="right" vertical="center" wrapText="1"/>
      <protection/>
    </xf>
    <xf numFmtId="191" fontId="60" fillId="0" borderId="6" xfId="0" applyNumberFormat="1" applyFont="1" applyBorder="1" applyAlignment="1">
      <alignment vertical="center" wrapText="1"/>
    </xf>
    <xf numFmtId="191" fontId="60" fillId="0" borderId="7" xfId="0" applyNumberFormat="1" applyFont="1" applyBorder="1" applyAlignment="1">
      <alignment vertical="center" wrapText="1"/>
    </xf>
    <xf numFmtId="0" fontId="13" fillId="0" borderId="6" xfId="0" applyNumberFormat="1" applyFont="1" applyFill="1" applyBorder="1" applyAlignment="1" applyProtection="1">
      <alignment vertical="center" wrapText="1"/>
      <protection/>
    </xf>
    <xf numFmtId="191" fontId="13" fillId="0" borderId="6" xfId="0" applyNumberFormat="1" applyFont="1" applyFill="1" applyBorder="1" applyAlignment="1" applyProtection="1">
      <alignment horizontal="right" vertical="center" wrapText="1"/>
      <protection/>
    </xf>
    <xf numFmtId="191" fontId="13" fillId="0" borderId="7"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vertical="center" wrapText="1"/>
      <protection/>
    </xf>
    <xf numFmtId="3" fontId="28" fillId="0" borderId="4" xfId="0" applyNumberFormat="1" applyFont="1" applyFill="1" applyBorder="1" applyAlignment="1" applyProtection="1">
      <alignment horizontal="right" vertical="center" wrapText="1"/>
      <protection/>
    </xf>
    <xf numFmtId="0" fontId="28" fillId="0" borderId="0" xfId="0" applyNumberFormat="1" applyFont="1" applyFill="1" applyAlignment="1" applyProtection="1">
      <alignment wrapText="1"/>
      <protection/>
    </xf>
    <xf numFmtId="191" fontId="60" fillId="0" borderId="8" xfId="0" applyNumberFormat="1" applyFont="1" applyBorder="1" applyAlignment="1">
      <alignment vertical="center" wrapText="1"/>
    </xf>
    <xf numFmtId="191" fontId="60" fillId="0" borderId="16" xfId="0" applyNumberFormat="1" applyFont="1" applyBorder="1" applyAlignment="1">
      <alignment vertical="center" wrapText="1"/>
    </xf>
    <xf numFmtId="0" fontId="13" fillId="0" borderId="6" xfId="0" applyFont="1" applyBorder="1" applyAlignment="1">
      <alignment wrapText="1"/>
    </xf>
    <xf numFmtId="0" fontId="24" fillId="0" borderId="0" xfId="0" applyNumberFormat="1" applyFont="1" applyFill="1" applyAlignment="1" applyProtection="1">
      <alignment wrapText="1"/>
      <protection/>
    </xf>
    <xf numFmtId="0" fontId="13" fillId="0" borderId="3" xfId="0" applyNumberFormat="1" applyFont="1" applyFill="1" applyBorder="1" applyAlignment="1" applyProtection="1">
      <alignment horizontal="center" vertical="center" wrapText="1"/>
      <protection/>
    </xf>
    <xf numFmtId="0" fontId="15" fillId="0" borderId="24" xfId="0" applyFont="1" applyFill="1" applyBorder="1" applyAlignment="1">
      <alignment vertical="center" wrapText="1"/>
    </xf>
    <xf numFmtId="3" fontId="29" fillId="0" borderId="4" xfId="0" applyNumberFormat="1" applyFont="1" applyFill="1" applyBorder="1" applyAlignment="1" applyProtection="1">
      <alignment horizontal="right" vertical="center" wrapText="1"/>
      <protection/>
    </xf>
    <xf numFmtId="3" fontId="67" fillId="0" borderId="24" xfId="0" applyNumberFormat="1" applyFont="1" applyBorder="1" applyAlignment="1">
      <alignment vertical="center" wrapText="1"/>
    </xf>
    <xf numFmtId="191" fontId="67" fillId="0" borderId="4" xfId="0" applyNumberFormat="1" applyFont="1" applyBorder="1" applyAlignment="1">
      <alignment vertical="center" wrapText="1"/>
    </xf>
    <xf numFmtId="0" fontId="13" fillId="0" borderId="6" xfId="0" applyFont="1" applyBorder="1" applyAlignment="1">
      <alignment horizontal="justify" vertical="top" wrapText="1"/>
    </xf>
    <xf numFmtId="0" fontId="27" fillId="0" borderId="6" xfId="0" applyNumberFormat="1" applyFont="1" applyFill="1" applyBorder="1" applyAlignment="1" applyProtection="1">
      <alignment vertical="center" wrapText="1"/>
      <protection/>
    </xf>
    <xf numFmtId="0" fontId="27" fillId="0" borderId="6" xfId="0" applyNumberFormat="1" applyFont="1" applyBorder="1" applyAlignment="1">
      <alignment vertical="center" wrapText="1"/>
    </xf>
    <xf numFmtId="0" fontId="18" fillId="0" borderId="0" xfId="0" applyFont="1" applyFill="1" applyAlignment="1">
      <alignment/>
    </xf>
    <xf numFmtId="0" fontId="19" fillId="0" borderId="0" xfId="0" applyFont="1" applyFill="1" applyAlignment="1">
      <alignment/>
    </xf>
    <xf numFmtId="0" fontId="29" fillId="0" borderId="0" xfId="0" applyFont="1" applyFill="1" applyAlignment="1">
      <alignment/>
    </xf>
    <xf numFmtId="0" fontId="47" fillId="0" borderId="0" xfId="0" applyFont="1" applyFill="1" applyAlignment="1">
      <alignment/>
    </xf>
    <xf numFmtId="0" fontId="28" fillId="0" borderId="0" xfId="0" applyFont="1" applyFill="1" applyAlignment="1">
      <alignment/>
    </xf>
    <xf numFmtId="0" fontId="8" fillId="0" borderId="0" xfId="0" applyFont="1" applyAlignment="1">
      <alignment/>
    </xf>
    <xf numFmtId="0" fontId="19" fillId="0" borderId="0" xfId="0" applyNumberFormat="1" applyFont="1" applyFill="1" applyBorder="1" applyAlignment="1" applyProtection="1">
      <alignment horizontal="left" vertical="top"/>
      <protection/>
    </xf>
    <xf numFmtId="1" fontId="18" fillId="0" borderId="0" xfId="0" applyNumberFormat="1" applyFont="1" applyBorder="1" applyAlignment="1">
      <alignment/>
    </xf>
    <xf numFmtId="0" fontId="19" fillId="3" borderId="6" xfId="0" applyNumberFormat="1" applyFont="1" applyFill="1" applyBorder="1" applyAlignment="1" applyProtection="1">
      <alignment horizontal="left" vertical="top"/>
      <protection/>
    </xf>
    <xf numFmtId="1" fontId="19" fillId="3" borderId="6" xfId="0" applyNumberFormat="1" applyFont="1" applyFill="1" applyBorder="1" applyAlignment="1">
      <alignment/>
    </xf>
    <xf numFmtId="0" fontId="29" fillId="3" borderId="6" xfId="0" applyFont="1" applyFill="1" applyBorder="1" applyAlignment="1">
      <alignment horizontal="center" vertical="center"/>
    </xf>
    <xf numFmtId="49" fontId="12" fillId="0" borderId="6" xfId="0" applyNumberFormat="1" applyFont="1" applyFill="1" applyBorder="1" applyAlignment="1">
      <alignment horizontal="center" vertical="center"/>
    </xf>
    <xf numFmtId="210" fontId="12" fillId="0" borderId="6" xfId="0" applyNumberFormat="1" applyFont="1" applyBorder="1" applyAlignment="1">
      <alignment vertical="center"/>
    </xf>
    <xf numFmtId="49"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Continuous" vertical="center" wrapText="1"/>
    </xf>
    <xf numFmtId="3" fontId="19" fillId="3" borderId="3" xfId="0" applyNumberFormat="1" applyFont="1" applyFill="1" applyBorder="1" applyAlignment="1">
      <alignment horizontal="right" vertical="center" wrapText="1"/>
    </xf>
    <xf numFmtId="3" fontId="19" fillId="3" borderId="51" xfId="0" applyNumberFormat="1" applyFont="1" applyFill="1" applyBorder="1" applyAlignment="1">
      <alignment horizontal="right" vertical="center" wrapText="1"/>
    </xf>
    <xf numFmtId="49" fontId="15" fillId="3" borderId="2"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3" fontId="8" fillId="3" borderId="3" xfId="0" applyNumberFormat="1" applyFont="1" applyFill="1" applyBorder="1" applyAlignment="1">
      <alignment horizontal="right" vertical="center"/>
    </xf>
    <xf numFmtId="49" fontId="8" fillId="3" borderId="23" xfId="0" applyNumberFormat="1" applyFont="1" applyFill="1" applyBorder="1" applyAlignment="1">
      <alignment horizontal="center" vertical="center"/>
    </xf>
    <xf numFmtId="0" fontId="15" fillId="3" borderId="13" xfId="0" applyFont="1" applyFill="1" applyBorder="1" applyAlignment="1">
      <alignment horizontal="center" vertical="center" wrapText="1"/>
    </xf>
    <xf numFmtId="3" fontId="8" fillId="3" borderId="12" xfId="0" applyNumberFormat="1" applyFont="1" applyFill="1" applyBorder="1" applyAlignment="1">
      <alignment horizontal="right" vertical="center"/>
    </xf>
    <xf numFmtId="49" fontId="15" fillId="3" borderId="5" xfId="0" applyNumberFormat="1"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33" xfId="0" applyFont="1" applyFill="1" applyBorder="1" applyAlignment="1">
      <alignment horizontal="center" vertical="center" wrapText="1"/>
    </xf>
    <xf numFmtId="3" fontId="8" fillId="3" borderId="53" xfId="0" applyNumberFormat="1" applyFont="1" applyFill="1" applyBorder="1" applyAlignment="1">
      <alignment horizontal="right" vertical="center"/>
    </xf>
    <xf numFmtId="4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3" fontId="15" fillId="3" borderId="3" xfId="0" applyNumberFormat="1" applyFont="1" applyFill="1" applyBorder="1" applyAlignment="1">
      <alignment horizontal="right" vertical="center"/>
    </xf>
    <xf numFmtId="49" fontId="29" fillId="3" borderId="3" xfId="0" applyNumberFormat="1" applyFont="1" applyFill="1" applyBorder="1" applyAlignment="1">
      <alignment horizontal="center" vertical="center" wrapText="1"/>
    </xf>
    <xf numFmtId="49" fontId="29" fillId="3" borderId="54" xfId="0" applyNumberFormat="1" applyFont="1" applyFill="1" applyBorder="1" applyAlignment="1">
      <alignment horizontal="center" vertical="center" wrapText="1"/>
    </xf>
    <xf numFmtId="0" fontId="29" fillId="3" borderId="55" xfId="0" applyFont="1" applyFill="1" applyBorder="1" applyAlignment="1">
      <alignment horizontal="center" vertical="center" wrapText="1"/>
    </xf>
    <xf numFmtId="0" fontId="29" fillId="3" borderId="2" xfId="0" applyFont="1" applyFill="1" applyBorder="1" applyAlignment="1">
      <alignment horizontal="center" vertical="center" wrapText="1"/>
    </xf>
    <xf numFmtId="205" fontId="29" fillId="3" borderId="3" xfId="0" applyNumberFormat="1" applyFont="1" applyFill="1" applyBorder="1" applyAlignment="1">
      <alignment horizontal="center" vertical="center" wrapText="1"/>
    </xf>
    <xf numFmtId="205" fontId="29" fillId="3" borderId="24" xfId="0" applyNumberFormat="1" applyFont="1" applyFill="1" applyBorder="1" applyAlignment="1">
      <alignment horizontal="center" vertical="center" wrapText="1"/>
    </xf>
    <xf numFmtId="205" fontId="29" fillId="3" borderId="4" xfId="0" applyNumberFormat="1" applyFont="1" applyFill="1" applyBorder="1" applyAlignment="1">
      <alignment horizontal="center" vertical="center" wrapText="1"/>
    </xf>
    <xf numFmtId="0" fontId="29" fillId="3" borderId="3" xfId="0" applyFont="1" applyFill="1" applyBorder="1" applyAlignment="1" quotePrefix="1">
      <alignment horizontal="center" vertical="center" wrapText="1"/>
    </xf>
    <xf numFmtId="0" fontId="29" fillId="3" borderId="54" xfId="0" applyFont="1" applyFill="1" applyBorder="1" applyAlignment="1" quotePrefix="1">
      <alignment horizontal="center" vertical="center" wrapText="1"/>
    </xf>
    <xf numFmtId="0" fontId="29" fillId="3" borderId="3" xfId="0" applyFont="1" applyFill="1" applyBorder="1" applyAlignment="1">
      <alignment horizontal="center" vertical="center" wrapText="1"/>
    </xf>
    <xf numFmtId="0" fontId="29" fillId="3" borderId="54" xfId="0" applyFont="1" applyFill="1" applyBorder="1" applyAlignment="1">
      <alignment horizontal="center" vertical="center" wrapText="1"/>
    </xf>
    <xf numFmtId="205" fontId="19" fillId="3" borderId="3" xfId="0" applyNumberFormat="1" applyFont="1" applyFill="1" applyBorder="1" applyAlignment="1">
      <alignment horizontal="center" vertical="center" wrapText="1"/>
    </xf>
    <xf numFmtId="205" fontId="38" fillId="3" borderId="24" xfId="0" applyNumberFormat="1" applyFont="1" applyFill="1" applyBorder="1" applyAlignment="1">
      <alignment vertical="center" wrapText="1"/>
    </xf>
    <xf numFmtId="205" fontId="19" fillId="3" borderId="4" xfId="0" applyNumberFormat="1" applyFont="1" applyFill="1" applyBorder="1" applyAlignment="1">
      <alignment horizontal="center" vertical="center" wrapText="1"/>
    </xf>
    <xf numFmtId="49" fontId="42" fillId="3" borderId="1" xfId="0" applyNumberFormat="1" applyFont="1" applyFill="1" applyBorder="1" applyAlignment="1">
      <alignment horizontal="center" vertical="center"/>
    </xf>
    <xf numFmtId="49" fontId="42" fillId="3" borderId="1" xfId="0" applyNumberFormat="1" applyFont="1" applyFill="1" applyBorder="1" applyAlignment="1">
      <alignment horizontal="center" vertical="center" wrapText="1"/>
    </xf>
    <xf numFmtId="3" fontId="19" fillId="3" borderId="3" xfId="0" applyNumberFormat="1" applyFont="1" applyFill="1" applyBorder="1" applyAlignment="1" applyProtection="1">
      <alignment/>
      <protection/>
    </xf>
    <xf numFmtId="3" fontId="19" fillId="3" borderId="24" xfId="0" applyNumberFormat="1" applyFont="1" applyFill="1" applyBorder="1" applyAlignment="1" applyProtection="1">
      <alignment/>
      <protection locked="0"/>
    </xf>
    <xf numFmtId="3" fontId="19" fillId="3" borderId="4" xfId="0" applyNumberFormat="1" applyFont="1" applyFill="1" applyBorder="1" applyAlignment="1" applyProtection="1">
      <alignment/>
      <protection locked="0"/>
    </xf>
    <xf numFmtId="3" fontId="19" fillId="3" borderId="3" xfId="0" applyNumberFormat="1" applyFont="1" applyFill="1" applyBorder="1" applyAlignment="1" applyProtection="1">
      <alignment/>
      <protection locked="0"/>
    </xf>
    <xf numFmtId="3" fontId="19" fillId="3" borderId="55" xfId="0" applyNumberFormat="1" applyFont="1" applyFill="1" applyBorder="1" applyAlignment="1" applyProtection="1">
      <alignment/>
      <protection locked="0"/>
    </xf>
    <xf numFmtId="0" fontId="49" fillId="3" borderId="6" xfId="19" applyFont="1" applyFill="1" applyBorder="1" applyAlignment="1">
      <alignment horizontal="center" vertical="center"/>
      <protection/>
    </xf>
    <xf numFmtId="0" fontId="49" fillId="3" borderId="27" xfId="19" applyFont="1" applyFill="1" applyBorder="1" applyAlignment="1">
      <alignment horizontal="center" vertical="center"/>
      <protection/>
    </xf>
    <xf numFmtId="0" fontId="62" fillId="3" borderId="27" xfId="0" applyFont="1" applyFill="1" applyBorder="1" applyAlignment="1">
      <alignment horizontal="justify" vertical="top" wrapText="1"/>
    </xf>
    <xf numFmtId="0" fontId="65" fillId="3" borderId="6" xfId="19" applyFont="1" applyFill="1" applyBorder="1" applyAlignment="1">
      <alignment horizontal="center" vertical="center"/>
      <protection/>
    </xf>
    <xf numFmtId="0" fontId="65" fillId="3" borderId="27" xfId="19" applyFont="1" applyFill="1" applyBorder="1" applyAlignment="1">
      <alignment horizontal="center" vertical="center"/>
      <protection/>
    </xf>
    <xf numFmtId="0" fontId="29" fillId="3" borderId="27" xfId="0" applyFont="1" applyFill="1" applyBorder="1" applyAlignment="1">
      <alignment horizontal="justify" vertical="top" wrapText="1"/>
    </xf>
    <xf numFmtId="0" fontId="29" fillId="3" borderId="6" xfId="0" applyFont="1" applyFill="1" applyBorder="1" applyAlignment="1">
      <alignment horizontal="justify" vertical="top" wrapText="1"/>
    </xf>
    <xf numFmtId="0" fontId="66" fillId="0" borderId="6" xfId="19" applyFont="1" applyBorder="1" applyAlignment="1">
      <alignment horizontal="center" vertical="center"/>
      <protection/>
    </xf>
    <xf numFmtId="0" fontId="28" fillId="0" borderId="6" xfId="0" applyFont="1" applyFill="1" applyBorder="1" applyAlignment="1">
      <alignment horizontal="justify" vertical="top" wrapText="1"/>
    </xf>
    <xf numFmtId="0" fontId="66" fillId="0" borderId="27" xfId="19" applyFont="1" applyBorder="1" applyAlignment="1">
      <alignment horizontal="center" vertical="center"/>
      <protection/>
    </xf>
    <xf numFmtId="0" fontId="28" fillId="0" borderId="27" xfId="0" applyFont="1" applyFill="1" applyBorder="1" applyAlignment="1">
      <alignment horizontal="justify" vertical="top" wrapText="1"/>
    </xf>
    <xf numFmtId="49" fontId="10" fillId="0" borderId="13" xfId="0" applyNumberFormat="1" applyFont="1" applyBorder="1" applyAlignment="1">
      <alignment horizontal="center" vertical="center"/>
    </xf>
    <xf numFmtId="49" fontId="7" fillId="2" borderId="6" xfId="0" applyNumberFormat="1" applyFont="1" applyFill="1" applyBorder="1" applyAlignment="1">
      <alignment horizontal="center"/>
    </xf>
    <xf numFmtId="0" fontId="7" fillId="2" borderId="6" xfId="0" applyFont="1" applyFill="1" applyBorder="1" applyAlignment="1">
      <alignment horizontal="left" vertical="top" wrapText="1"/>
    </xf>
    <xf numFmtId="0" fontId="29" fillId="2" borderId="6" xfId="0" applyFont="1" applyFill="1" applyBorder="1" applyAlignment="1">
      <alignment horizontal="left" vertical="top" wrapText="1"/>
    </xf>
    <xf numFmtId="3" fontId="57" fillId="3" borderId="11" xfId="0" applyNumberFormat="1" applyFont="1" applyFill="1" applyBorder="1" applyAlignment="1">
      <alignment horizontal="right" vertical="center"/>
    </xf>
    <xf numFmtId="3" fontId="61" fillId="3" borderId="11" xfId="0" applyNumberFormat="1" applyFont="1" applyFill="1" applyBorder="1" applyAlignment="1">
      <alignment horizontal="right" wrapText="1"/>
    </xf>
    <xf numFmtId="3" fontId="61" fillId="3" borderId="11" xfId="0" applyNumberFormat="1" applyFont="1" applyFill="1" applyBorder="1" applyAlignment="1">
      <alignment horizontal="right" vertical="center"/>
    </xf>
    <xf numFmtId="3" fontId="47" fillId="3" borderId="6" xfId="0" applyNumberFormat="1" applyFont="1" applyFill="1" applyBorder="1" applyAlignment="1">
      <alignment horizontal="right" vertical="center" wrapText="1"/>
    </xf>
    <xf numFmtId="3" fontId="10" fillId="3" borderId="11" xfId="0" applyNumberFormat="1" applyFont="1" applyFill="1" applyBorder="1" applyAlignment="1">
      <alignment horizontal="right" vertical="center"/>
    </xf>
    <xf numFmtId="49" fontId="51" fillId="3" borderId="20" xfId="0" applyNumberFormat="1" applyFont="1" applyFill="1" applyBorder="1" applyAlignment="1">
      <alignment horizontal="center" vertical="center"/>
    </xf>
    <xf numFmtId="49" fontId="51" fillId="3" borderId="5" xfId="0" applyNumberFormat="1" applyFont="1" applyFill="1" applyBorder="1" applyAlignment="1">
      <alignment horizontal="center" vertical="center"/>
    </xf>
    <xf numFmtId="49" fontId="51" fillId="3" borderId="10" xfId="0" applyNumberFormat="1" applyFont="1" applyFill="1" applyBorder="1" applyAlignment="1">
      <alignment horizontal="left" vertical="center" wrapText="1"/>
    </xf>
    <xf numFmtId="3" fontId="51" fillId="3" borderId="11" xfId="0" applyNumberFormat="1" applyFont="1" applyFill="1" applyBorder="1" applyAlignment="1">
      <alignment horizontal="right" vertical="top" wrapText="1"/>
    </xf>
    <xf numFmtId="49" fontId="32" fillId="3" borderId="5" xfId="0" applyNumberFormat="1" applyFont="1" applyFill="1" applyBorder="1" applyAlignment="1">
      <alignment horizontal="center" vertical="center"/>
    </xf>
    <xf numFmtId="49" fontId="56" fillId="3" borderId="6" xfId="0" applyNumberFormat="1" applyFont="1" applyFill="1" applyBorder="1" applyAlignment="1" applyProtection="1">
      <alignment horizontal="left" vertical="top" wrapText="1"/>
      <protection/>
    </xf>
    <xf numFmtId="3" fontId="32" fillId="3" borderId="11" xfId="0" applyNumberFormat="1" applyFont="1" applyFill="1" applyBorder="1" applyAlignment="1">
      <alignment horizontal="right" vertical="center"/>
    </xf>
    <xf numFmtId="3" fontId="32" fillId="3" borderId="6" xfId="0" applyNumberFormat="1" applyFont="1" applyFill="1" applyBorder="1" applyAlignment="1">
      <alignment horizontal="right" vertical="center"/>
    </xf>
    <xf numFmtId="3" fontId="32" fillId="3" borderId="7" xfId="0" applyNumberFormat="1" applyFont="1" applyFill="1" applyBorder="1" applyAlignment="1">
      <alignment horizontal="right" vertical="center"/>
    </xf>
    <xf numFmtId="3" fontId="8" fillId="0" borderId="20" xfId="0" applyNumberFormat="1" applyFont="1" applyBorder="1" applyAlignment="1">
      <alignment horizontal="right" wrapText="1"/>
    </xf>
    <xf numFmtId="0" fontId="21" fillId="3" borderId="6" xfId="20" applyNumberFormat="1" applyFont="1" applyFill="1" applyBorder="1" applyAlignment="1" applyProtection="1">
      <alignment horizontal="left" vertical="center"/>
      <protection/>
    </xf>
    <xf numFmtId="0" fontId="22" fillId="3" borderId="6" xfId="20" applyNumberFormat="1" applyFont="1" applyFill="1" applyBorder="1" applyAlignment="1" applyProtection="1">
      <alignment horizontal="center" vertical="center" wrapText="1"/>
      <protection/>
    </xf>
    <xf numFmtId="3" fontId="30" fillId="3" borderId="6" xfId="20" applyNumberFormat="1" applyFont="1" applyFill="1" applyBorder="1" applyAlignment="1" applyProtection="1">
      <alignment horizontal="center" vertical="center"/>
      <protection/>
    </xf>
    <xf numFmtId="0" fontId="24" fillId="3" borderId="18" xfId="0" applyNumberFormat="1" applyFont="1" applyFill="1" applyBorder="1" applyAlignment="1" applyProtection="1">
      <alignment horizontal="center" vertical="center" wrapText="1"/>
      <protection/>
    </xf>
    <xf numFmtId="0" fontId="42" fillId="3" borderId="19" xfId="0" applyFont="1" applyFill="1" applyBorder="1" applyAlignment="1">
      <alignment vertical="center" wrapText="1"/>
    </xf>
    <xf numFmtId="3" fontId="29" fillId="3" borderId="19" xfId="0" applyNumberFormat="1" applyFont="1" applyFill="1" applyBorder="1" applyAlignment="1" applyProtection="1">
      <alignment horizontal="right" vertical="center" wrapText="1"/>
      <protection/>
    </xf>
    <xf numFmtId="191" fontId="66" fillId="3" borderId="29" xfId="0" applyNumberFormat="1" applyFont="1" applyFill="1" applyBorder="1" applyAlignment="1">
      <alignment vertical="center" wrapText="1"/>
    </xf>
    <xf numFmtId="0" fontId="42" fillId="0" borderId="2" xfId="0" applyFont="1" applyFill="1" applyBorder="1" applyAlignment="1" applyProtection="1">
      <alignment/>
      <protection locked="0"/>
    </xf>
    <xf numFmtId="49" fontId="42" fillId="3" borderId="36" xfId="0" applyNumberFormat="1" applyFont="1" applyFill="1" applyBorder="1" applyAlignment="1">
      <alignment horizontal="center" vertical="center" wrapText="1"/>
    </xf>
    <xf numFmtId="49" fontId="28" fillId="0" borderId="56" xfId="0" applyNumberFormat="1" applyFont="1" applyFill="1" applyBorder="1" applyAlignment="1">
      <alignment horizontal="center" vertical="center"/>
    </xf>
    <xf numFmtId="49" fontId="28" fillId="0" borderId="56" xfId="0" applyNumberFormat="1" applyFont="1" applyFill="1" applyBorder="1" applyAlignment="1">
      <alignment horizontal="center" vertical="center" wrapText="1"/>
    </xf>
    <xf numFmtId="3" fontId="28" fillId="0" borderId="45" xfId="0" applyNumberFormat="1" applyFont="1" applyFill="1" applyBorder="1" applyAlignment="1" applyProtection="1">
      <alignment/>
      <protection/>
    </xf>
    <xf numFmtId="3" fontId="28" fillId="0" borderId="57" xfId="0" applyNumberFormat="1" applyFont="1" applyFill="1" applyBorder="1" applyAlignment="1" applyProtection="1">
      <alignment/>
      <protection locked="0"/>
    </xf>
    <xf numFmtId="3" fontId="28" fillId="0" borderId="46" xfId="0" applyNumberFormat="1" applyFont="1" applyFill="1" applyBorder="1" applyAlignment="1" applyProtection="1">
      <alignment/>
      <protection locked="0"/>
    </xf>
    <xf numFmtId="3" fontId="28" fillId="0" borderId="45" xfId="0" applyNumberFormat="1" applyFont="1" applyFill="1" applyBorder="1" applyAlignment="1" applyProtection="1">
      <alignment/>
      <protection locked="0"/>
    </xf>
    <xf numFmtId="3" fontId="28" fillId="0" borderId="31" xfId="0" applyNumberFormat="1" applyFont="1" applyFill="1" applyBorder="1" applyAlignment="1" applyProtection="1">
      <alignment/>
      <protection locked="0"/>
    </xf>
    <xf numFmtId="49" fontId="19" fillId="3" borderId="36" xfId="0" applyNumberFormat="1" applyFont="1" applyFill="1" applyBorder="1" applyAlignment="1">
      <alignment horizontal="center" wrapText="1"/>
    </xf>
    <xf numFmtId="0" fontId="19" fillId="0" borderId="2" xfId="0" applyFont="1" applyFill="1" applyBorder="1" applyAlignment="1" applyProtection="1">
      <alignment/>
      <protection locked="0"/>
    </xf>
    <xf numFmtId="0" fontId="28" fillId="0" borderId="20" xfId="0" applyFont="1" applyFill="1" applyBorder="1" applyAlignment="1" applyProtection="1">
      <alignment horizontal="left" wrapText="1"/>
      <protection locked="0"/>
    </xf>
    <xf numFmtId="0" fontId="19" fillId="0" borderId="8" xfId="20" applyNumberFormat="1" applyFont="1" applyFill="1" applyBorder="1" applyAlignment="1" applyProtection="1">
      <alignment horizontal="center" vertical="center"/>
      <protection/>
    </xf>
    <xf numFmtId="0" fontId="4" fillId="0" borderId="0" xfId="0" applyFont="1" applyFill="1" applyAlignment="1" applyProtection="1">
      <alignment vertical="top" wrapText="1"/>
      <protection locked="0"/>
    </xf>
    <xf numFmtId="0" fontId="29" fillId="0" borderId="21" xfId="20" applyNumberFormat="1" applyFont="1" applyFill="1" applyBorder="1" applyAlignment="1" applyProtection="1">
      <alignment horizontal="center" vertical="center"/>
      <protection/>
    </xf>
    <xf numFmtId="0" fontId="29" fillId="0" borderId="27" xfId="20" applyNumberFormat="1" applyFont="1" applyFill="1" applyBorder="1" applyAlignment="1" applyProtection="1">
      <alignment horizontal="center" vertical="center"/>
      <protection/>
    </xf>
    <xf numFmtId="0" fontId="19" fillId="0" borderId="14" xfId="20" applyNumberFormat="1" applyFont="1" applyFill="1" applyBorder="1" applyAlignment="1" applyProtection="1">
      <alignment horizontal="center" vertical="center"/>
      <protection/>
    </xf>
    <xf numFmtId="49" fontId="18" fillId="0" borderId="42" xfId="0" applyNumberFormat="1" applyFont="1" applyFill="1" applyBorder="1" applyAlignment="1" applyProtection="1">
      <alignment horizontal="center" vertical="top"/>
      <protection/>
    </xf>
    <xf numFmtId="3" fontId="12" fillId="0" borderId="27" xfId="0" applyNumberFormat="1" applyFont="1" applyBorder="1" applyAlignment="1">
      <alignment horizontal="right"/>
    </xf>
    <xf numFmtId="3" fontId="12" fillId="0" borderId="35" xfId="0" applyNumberFormat="1" applyFont="1" applyBorder="1" applyAlignment="1">
      <alignment horizontal="right"/>
    </xf>
    <xf numFmtId="0" fontId="13"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wrapText="1"/>
      <protection/>
    </xf>
    <xf numFmtId="0" fontId="19" fillId="0" borderId="0" xfId="0" applyFont="1" applyFill="1" applyAlignment="1">
      <alignment horizontal="left"/>
    </xf>
    <xf numFmtId="0" fontId="29" fillId="0" borderId="17"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58" xfId="0" applyNumberFormat="1" applyFont="1" applyFill="1" applyBorder="1" applyAlignment="1" applyProtection="1">
      <alignment horizontal="center" vertical="center" wrapText="1"/>
      <protection/>
    </xf>
    <xf numFmtId="0" fontId="29" fillId="0" borderId="28" xfId="0" applyNumberFormat="1" applyFont="1" applyFill="1" applyBorder="1" applyAlignment="1" applyProtection="1">
      <alignment horizontal="center" vertical="center" wrapText="1"/>
      <protection/>
    </xf>
    <xf numFmtId="0" fontId="68" fillId="0" borderId="0" xfId="0" applyNumberFormat="1" applyFont="1" applyFill="1" applyAlignment="1" applyProtection="1">
      <alignment horizontal="center" vertical="center"/>
      <protection/>
    </xf>
    <xf numFmtId="0" fontId="68" fillId="0" borderId="0" xfId="0" applyFont="1" applyFill="1" applyAlignment="1">
      <alignment horizontal="center" vertical="center"/>
    </xf>
    <xf numFmtId="0" fontId="29" fillId="0" borderId="0" xfId="0" applyFont="1" applyFill="1" applyAlignment="1">
      <alignment horizontal="left"/>
    </xf>
    <xf numFmtId="0" fontId="48" fillId="0" borderId="0" xfId="0" applyFont="1" applyFill="1" applyAlignment="1" applyProtection="1">
      <alignment horizontal="left" vertical="top" wrapText="1"/>
      <protection locked="0"/>
    </xf>
    <xf numFmtId="0" fontId="8" fillId="0" borderId="0" xfId="22" applyFont="1" applyAlignment="1">
      <alignment horizontal="center" vertical="top" wrapText="1"/>
      <protection/>
    </xf>
    <xf numFmtId="0" fontId="26" fillId="0" borderId="0" xfId="20" applyNumberFormat="1" applyFont="1" applyFill="1" applyBorder="1" applyAlignment="1" applyProtection="1">
      <alignment horizontal="center" vertical="top" wrapText="1"/>
      <protection/>
    </xf>
    <xf numFmtId="0" fontId="29" fillId="0" borderId="6" xfId="20" applyNumberFormat="1" applyFont="1" applyFill="1" applyBorder="1" applyAlignment="1" applyProtection="1">
      <alignment horizontal="center" vertical="center" wrapText="1"/>
      <protection/>
    </xf>
    <xf numFmtId="0" fontId="19" fillId="0" borderId="14" xfId="20" applyNumberFormat="1" applyFont="1" applyFill="1" applyBorder="1" applyAlignment="1" applyProtection="1">
      <alignment horizontal="center" vertical="center" wrapText="1"/>
      <protection/>
    </xf>
    <xf numFmtId="0" fontId="19" fillId="0" borderId="8" xfId="20" applyNumberFormat="1" applyFont="1" applyFill="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43" xfId="0" applyFont="1" applyBorder="1" applyAlignment="1">
      <alignment horizontal="center" vertical="center" wrapText="1"/>
    </xf>
    <xf numFmtId="0" fontId="6" fillId="0" borderId="53" xfId="0" applyFont="1" applyBorder="1" applyAlignment="1">
      <alignment horizontal="center" vertical="center" wrapText="1"/>
    </xf>
    <xf numFmtId="0" fontId="4" fillId="0" borderId="0" xfId="0" applyFont="1" applyAlignment="1" applyProtection="1">
      <alignment horizontal="center" vertical="top" wrapText="1"/>
      <protection locked="0"/>
    </xf>
    <xf numFmtId="0" fontId="14" fillId="0" borderId="59" xfId="0" applyFont="1" applyBorder="1" applyAlignment="1" applyProtection="1">
      <alignment horizontal="center" vertical="center" wrapText="1"/>
      <protection locked="0"/>
    </xf>
    <xf numFmtId="0" fontId="6" fillId="0" borderId="4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1"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1" fontId="25" fillId="0" borderId="61" xfId="0" applyNumberFormat="1" applyFont="1" applyBorder="1" applyAlignment="1">
      <alignment textRotation="90" wrapText="1"/>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3" fillId="0" borderId="37" xfId="0" applyNumberFormat="1" applyFont="1" applyBorder="1" applyAlignment="1" applyProtection="1">
      <alignment horizontal="center" vertical="center" wrapText="1"/>
      <protection locked="0"/>
    </xf>
    <xf numFmtId="49" fontId="23" fillId="0" borderId="33" xfId="0"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29" fillId="0" borderId="0" xfId="0" applyFont="1" applyFill="1" applyAlignment="1" applyProtection="1">
      <alignment vertical="top" wrapText="1"/>
      <protection locked="0"/>
    </xf>
    <xf numFmtId="0" fontId="45" fillId="0" borderId="14" xfId="0" applyFont="1" applyFill="1" applyBorder="1" applyAlignment="1">
      <alignment horizontal="center" vertical="center" wrapText="1"/>
    </xf>
    <xf numFmtId="0" fontId="45" fillId="0" borderId="5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22" fillId="0" borderId="0" xfId="0" applyFont="1" applyFill="1" applyAlignment="1">
      <alignment horizontal="center" vertical="top" wrapText="1"/>
    </xf>
    <xf numFmtId="0" fontId="68" fillId="0" borderId="0" xfId="0" applyFont="1" applyFill="1" applyAlignment="1">
      <alignment horizontal="center" vertical="center" wrapText="1"/>
    </xf>
    <xf numFmtId="0" fontId="45"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9"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center" vertical="top" wrapText="1"/>
      <protection locked="0"/>
    </xf>
    <xf numFmtId="0" fontId="30" fillId="0" borderId="62" xfId="0" applyFont="1" applyFill="1" applyBorder="1" applyAlignment="1" applyProtection="1">
      <alignment horizontal="center" vertical="center" wrapText="1"/>
      <protection locked="0"/>
    </xf>
    <xf numFmtId="0" fontId="30" fillId="0" borderId="30"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top" wrapText="1"/>
      <protection locked="0"/>
    </xf>
    <xf numFmtId="49" fontId="24" fillId="0" borderId="26" xfId="0" applyNumberFormat="1" applyFont="1" applyFill="1" applyBorder="1" applyAlignment="1" applyProtection="1">
      <alignment horizontal="center" vertical="center" wrapText="1"/>
      <protection locked="0"/>
    </xf>
    <xf numFmtId="49" fontId="24" fillId="0" borderId="37" xfId="0" applyNumberFormat="1" applyFont="1" applyFill="1" applyBorder="1" applyAlignment="1" applyProtection="1">
      <alignment horizontal="center" vertical="center" wrapText="1"/>
      <protection locked="0"/>
    </xf>
    <xf numFmtId="49" fontId="24" fillId="0" borderId="33"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56"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66" xfId="0" applyFont="1" applyFill="1" applyBorder="1" applyAlignment="1" applyProtection="1">
      <alignment horizontal="center" vertical="center" wrapText="1"/>
      <protection locked="0"/>
    </xf>
    <xf numFmtId="0" fontId="29" fillId="0" borderId="0" xfId="0" applyFont="1" applyAlignment="1">
      <alignment horizontal="center" vertical="center" wrapText="1"/>
    </xf>
    <xf numFmtId="0" fontId="19" fillId="3" borderId="6" xfId="0" applyFont="1" applyFill="1" applyBorder="1" applyAlignment="1">
      <alignment horizontal="center"/>
    </xf>
    <xf numFmtId="0" fontId="29" fillId="0" borderId="54" xfId="0" applyFont="1" applyFill="1" applyBorder="1" applyAlignment="1">
      <alignment horizontal="center" vertical="center"/>
    </xf>
    <xf numFmtId="0" fontId="29" fillId="0" borderId="48"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29" fillId="0" borderId="54" xfId="0" applyFont="1" applyFill="1" applyBorder="1" applyAlignment="1">
      <alignment horizontal="center" wrapText="1"/>
    </xf>
    <xf numFmtId="0" fontId="29" fillId="0" borderId="49"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44" fillId="0" borderId="0" xfId="0" applyFont="1" applyAlignment="1">
      <alignment horizontal="center" wrapText="1"/>
    </xf>
    <xf numFmtId="0" fontId="23" fillId="0" borderId="26"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9" fillId="0" borderId="0" xfId="21" applyFont="1" applyAlignment="1">
      <alignment wrapText="1"/>
      <protection/>
    </xf>
    <xf numFmtId="0" fontId="44" fillId="0" borderId="0" xfId="21" applyFont="1" applyAlignment="1">
      <alignment horizontal="center" wrapText="1"/>
      <protection/>
    </xf>
    <xf numFmtId="0" fontId="30" fillId="0" borderId="26" xfId="0" applyFont="1" applyBorder="1" applyAlignment="1">
      <alignment horizontal="center" vertical="center" wrapText="1"/>
    </xf>
    <xf numFmtId="0" fontId="30" fillId="0" borderId="33" xfId="0" applyFont="1" applyBorder="1" applyAlignment="1">
      <alignment horizontal="center" vertical="center" wrapText="1"/>
    </xf>
    <xf numFmtId="0" fontId="19" fillId="3" borderId="2" xfId="21" applyFont="1" applyFill="1" applyBorder="1" applyAlignment="1">
      <alignment horizontal="center" vertical="center" wrapText="1"/>
      <protection/>
    </xf>
    <xf numFmtId="0" fontId="19" fillId="3" borderId="54" xfId="21" applyFont="1" applyFill="1" applyBorder="1" applyAlignment="1">
      <alignment horizontal="center" vertical="center" wrapText="1"/>
      <protection/>
    </xf>
    <xf numFmtId="0" fontId="30" fillId="0" borderId="66" xfId="0" applyFont="1" applyBorder="1" applyAlignment="1">
      <alignment horizontal="center" vertical="center" wrapText="1"/>
    </xf>
    <xf numFmtId="0" fontId="30" fillId="0" borderId="38"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14" fillId="0" borderId="0" xfId="0" applyFont="1" applyBorder="1" applyAlignment="1" applyProtection="1">
      <alignment horizontal="left" vertical="center"/>
      <protection locked="0"/>
    </xf>
    <xf numFmtId="0" fontId="24" fillId="0" borderId="0" xfId="0" applyFont="1" applyAlignment="1">
      <alignment/>
    </xf>
    <xf numFmtId="0" fontId="19" fillId="0" borderId="0" xfId="0" applyFont="1" applyAlignment="1">
      <alignment wrapText="1"/>
    </xf>
    <xf numFmtId="0" fontId="29" fillId="0" borderId="0" xfId="0" applyFont="1" applyAlignment="1">
      <alignment horizontal="center"/>
    </xf>
    <xf numFmtId="0" fontId="29" fillId="0" borderId="0" xfId="0" applyFont="1" applyAlignment="1">
      <alignment wrapText="1"/>
    </xf>
  </cellXfs>
  <cellStyles count="13">
    <cellStyle name="Normal" xfId="0"/>
    <cellStyle name="Normal_Доходи" xfId="15"/>
    <cellStyle name="Hyperlink" xfId="16"/>
    <cellStyle name="Currency" xfId="17"/>
    <cellStyle name="Currency [0]" xfId="18"/>
    <cellStyle name="Обычный_~_T33" xfId="19"/>
    <cellStyle name="Обычный_dod6" xfId="20"/>
    <cellStyle name="Обычный_Бюджет розвитку" xfId="21"/>
    <cellStyle name="Обычный_Облбюджет2007_4" xfId="22"/>
    <cellStyle name="Followed Hyperlink"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9"/>
  <dimension ref="A1:I34"/>
  <sheetViews>
    <sheetView showZeros="0" view="pageBreakPreview" zoomScale="75" zoomScaleNormal="75" zoomScaleSheetLayoutView="75" workbookViewId="0" topLeftCell="A1">
      <pane ySplit="7" topLeftCell="BM14" activePane="bottomLeft" state="frozen"/>
      <selection pane="topLeft" activeCell="E12" sqref="E12:E14"/>
      <selection pane="bottomLeft" activeCell="A31" sqref="A31:F31"/>
    </sheetView>
  </sheetViews>
  <sheetFormatPr defaultColWidth="9.00390625" defaultRowHeight="12.75"/>
  <cols>
    <col min="1" max="1" width="21.125" style="13" customWidth="1"/>
    <col min="2" max="2" width="52.625" style="13" customWidth="1"/>
    <col min="3" max="3" width="17.25390625" style="13" customWidth="1"/>
    <col min="4" max="4" width="19.625" style="13" customWidth="1"/>
    <col min="5" max="5" width="12.875" style="13" customWidth="1"/>
    <col min="6" max="6" width="11.875" style="13" customWidth="1"/>
    <col min="7" max="7" width="0.6171875" style="13" customWidth="1"/>
    <col min="8" max="16384" width="8.75390625" style="13" customWidth="1"/>
  </cols>
  <sheetData>
    <row r="1" spans="1:9" ht="56.25" customHeight="1">
      <c r="A1" s="409"/>
      <c r="B1" s="409"/>
      <c r="C1" s="409"/>
      <c r="D1" s="560" t="s">
        <v>129</v>
      </c>
      <c r="E1" s="560"/>
      <c r="F1" s="560"/>
      <c r="G1" s="560"/>
      <c r="H1" s="409"/>
      <c r="I1" s="409"/>
    </row>
    <row r="2" spans="1:9" ht="44.25" customHeight="1" hidden="1">
      <c r="A2" s="409"/>
      <c r="B2" s="409"/>
      <c r="C2" s="559" t="s">
        <v>115</v>
      </c>
      <c r="D2" s="559"/>
      <c r="E2" s="559"/>
      <c r="F2" s="559"/>
      <c r="G2" s="409"/>
      <c r="H2" s="409"/>
      <c r="I2" s="409"/>
    </row>
    <row r="3" spans="1:9" ht="42" customHeight="1">
      <c r="A3" s="567" t="s">
        <v>128</v>
      </c>
      <c r="B3" s="568"/>
      <c r="C3" s="568"/>
      <c r="D3" s="568"/>
      <c r="E3" s="568"/>
      <c r="F3" s="559"/>
      <c r="G3" s="559"/>
      <c r="H3" s="559"/>
      <c r="I3" s="559"/>
    </row>
    <row r="4" spans="1:9" ht="16.5" customHeight="1" thickBot="1">
      <c r="A4" s="409"/>
      <c r="B4" s="410"/>
      <c r="C4" s="410"/>
      <c r="D4" s="410"/>
      <c r="E4" s="410"/>
      <c r="F4" s="411" t="s">
        <v>116</v>
      </c>
      <c r="G4" s="409"/>
      <c r="H4" s="409"/>
      <c r="I4" s="409"/>
    </row>
    <row r="5" spans="1:9" ht="28.5" customHeight="1">
      <c r="A5" s="564" t="s">
        <v>356</v>
      </c>
      <c r="B5" s="562" t="s">
        <v>175</v>
      </c>
      <c r="C5" s="562" t="s">
        <v>355</v>
      </c>
      <c r="D5" s="562" t="s">
        <v>353</v>
      </c>
      <c r="E5" s="562" t="s">
        <v>354</v>
      </c>
      <c r="F5" s="566"/>
      <c r="G5" s="409"/>
      <c r="H5" s="409"/>
      <c r="I5" s="409"/>
    </row>
    <row r="6" spans="1:9" ht="53.25" customHeight="1" thickBot="1">
      <c r="A6" s="565"/>
      <c r="B6" s="563"/>
      <c r="C6" s="563"/>
      <c r="D6" s="563"/>
      <c r="E6" s="412" t="s">
        <v>355</v>
      </c>
      <c r="F6" s="413" t="s">
        <v>117</v>
      </c>
      <c r="G6" s="409"/>
      <c r="H6" s="409"/>
      <c r="I6" s="409"/>
    </row>
    <row r="7" spans="1:9" ht="16.5" customHeight="1" thickBot="1">
      <c r="A7" s="414">
        <v>10000000</v>
      </c>
      <c r="B7" s="415" t="s">
        <v>357</v>
      </c>
      <c r="C7" s="416">
        <f>D7+E7</f>
        <v>21829500</v>
      </c>
      <c r="D7" s="416">
        <f>D8</f>
        <v>21829500</v>
      </c>
      <c r="E7" s="417"/>
      <c r="F7" s="418"/>
      <c r="G7" s="419"/>
      <c r="H7" s="419"/>
      <c r="I7" s="419"/>
    </row>
    <row r="8" spans="1:9" ht="15" customHeight="1">
      <c r="A8" s="420">
        <v>11000000</v>
      </c>
      <c r="B8" s="421" t="s">
        <v>8</v>
      </c>
      <c r="C8" s="422">
        <f>D8</f>
        <v>21829500</v>
      </c>
      <c r="D8" s="422">
        <f>D9+D10</f>
        <v>21829500</v>
      </c>
      <c r="E8" s="422">
        <f>E9+E10</f>
        <v>0</v>
      </c>
      <c r="F8" s="423">
        <f>F9+F10</f>
        <v>0</v>
      </c>
      <c r="G8" s="424"/>
      <c r="H8" s="424"/>
      <c r="I8" s="424"/>
    </row>
    <row r="9" spans="1:9" s="16" customFormat="1" ht="20.25">
      <c r="A9" s="425">
        <v>11010000</v>
      </c>
      <c r="B9" s="426" t="s">
        <v>178</v>
      </c>
      <c r="C9" s="427">
        <f aca="true" t="shared" si="0" ref="C9:C30">D9+E9</f>
        <v>21780800</v>
      </c>
      <c r="D9" s="428">
        <v>21780800</v>
      </c>
      <c r="E9" s="429"/>
      <c r="F9" s="430"/>
      <c r="G9" s="424"/>
      <c r="H9" s="424"/>
      <c r="I9" s="424"/>
    </row>
    <row r="10" spans="1:9" ht="23.25" customHeight="1">
      <c r="A10" s="425">
        <v>11020000</v>
      </c>
      <c r="B10" s="431" t="s">
        <v>118</v>
      </c>
      <c r="C10" s="427">
        <f t="shared" si="0"/>
        <v>48700</v>
      </c>
      <c r="D10" s="428">
        <v>48700</v>
      </c>
      <c r="E10" s="432"/>
      <c r="F10" s="433"/>
      <c r="G10" s="434"/>
      <c r="H10" s="434"/>
      <c r="I10" s="434"/>
    </row>
    <row r="11" spans="1:9" ht="16.5" hidden="1" thickBot="1">
      <c r="A11" s="414">
        <v>20000000</v>
      </c>
      <c r="B11" s="415" t="s">
        <v>304</v>
      </c>
      <c r="C11" s="416">
        <f t="shared" si="0"/>
        <v>1531950</v>
      </c>
      <c r="D11" s="416">
        <f>D14+D12</f>
        <v>101000</v>
      </c>
      <c r="E11" s="416">
        <f>E16</f>
        <v>1430950</v>
      </c>
      <c r="F11" s="435"/>
      <c r="G11" s="436"/>
      <c r="H11" s="436"/>
      <c r="I11" s="436"/>
    </row>
    <row r="12" spans="1:9" s="242" customFormat="1" ht="15" hidden="1">
      <c r="A12" s="420">
        <v>21000000</v>
      </c>
      <c r="B12" s="421" t="s">
        <v>305</v>
      </c>
      <c r="C12" s="422">
        <f>D12</f>
        <v>1000</v>
      </c>
      <c r="D12" s="422">
        <f>D13</f>
        <v>1000</v>
      </c>
      <c r="E12" s="437"/>
      <c r="F12" s="438"/>
      <c r="G12" s="424"/>
      <c r="H12" s="424"/>
      <c r="I12" s="424"/>
    </row>
    <row r="13" spans="1:9" s="242" customFormat="1" ht="45">
      <c r="A13" s="425">
        <v>21010300</v>
      </c>
      <c r="B13" s="431" t="s">
        <v>119</v>
      </c>
      <c r="C13" s="427">
        <f t="shared" si="0"/>
        <v>1000</v>
      </c>
      <c r="D13" s="428">
        <v>1000</v>
      </c>
      <c r="E13" s="429"/>
      <c r="F13" s="430"/>
      <c r="G13" s="424"/>
      <c r="H13" s="424"/>
      <c r="I13" s="424"/>
    </row>
    <row r="14" spans="1:9" ht="44.25" customHeight="1">
      <c r="A14" s="425">
        <v>22000000</v>
      </c>
      <c r="B14" s="431" t="s">
        <v>179</v>
      </c>
      <c r="C14" s="427">
        <f t="shared" si="0"/>
        <v>100000</v>
      </c>
      <c r="D14" s="427">
        <f>D15</f>
        <v>100000</v>
      </c>
      <c r="E14" s="429"/>
      <c r="F14" s="430"/>
      <c r="G14" s="424"/>
      <c r="H14" s="424"/>
      <c r="I14" s="424"/>
    </row>
    <row r="15" spans="1:9" s="242" customFormat="1" ht="44.25" customHeight="1">
      <c r="A15" s="425">
        <v>22080400</v>
      </c>
      <c r="B15" s="439" t="s">
        <v>120</v>
      </c>
      <c r="C15" s="427">
        <f t="shared" si="0"/>
        <v>100000</v>
      </c>
      <c r="D15" s="428">
        <v>100000</v>
      </c>
      <c r="E15" s="429"/>
      <c r="F15" s="430"/>
      <c r="G15" s="424"/>
      <c r="H15" s="424"/>
      <c r="I15" s="424"/>
    </row>
    <row r="16" spans="1:9" ht="15.75" thickBot="1">
      <c r="A16" s="425">
        <v>25000000</v>
      </c>
      <c r="B16" s="431" t="s">
        <v>121</v>
      </c>
      <c r="C16" s="427">
        <f>D16+E16</f>
        <v>1430950</v>
      </c>
      <c r="D16" s="427"/>
      <c r="E16" s="427">
        <v>1430950</v>
      </c>
      <c r="F16" s="433"/>
      <c r="G16" s="424"/>
      <c r="H16" s="424"/>
      <c r="I16" s="424"/>
    </row>
    <row r="17" spans="1:9" ht="24.75" customHeight="1" thickBot="1">
      <c r="A17" s="441"/>
      <c r="B17" s="442" t="s">
        <v>329</v>
      </c>
      <c r="C17" s="416">
        <f>C11+C7</f>
        <v>23361450</v>
      </c>
      <c r="D17" s="416">
        <f>D11+D7</f>
        <v>21930500</v>
      </c>
      <c r="E17" s="416">
        <f>E11+E7</f>
        <v>1430950</v>
      </c>
      <c r="F17" s="443">
        <f>F11+F7</f>
        <v>0</v>
      </c>
      <c r="G17" s="424"/>
      <c r="H17" s="424"/>
      <c r="I17" s="424"/>
    </row>
    <row r="18" spans="1:9" ht="16.5" thickBot="1">
      <c r="A18" s="414">
        <v>40000000</v>
      </c>
      <c r="B18" s="415" t="s">
        <v>176</v>
      </c>
      <c r="C18" s="416">
        <f t="shared" si="0"/>
        <v>94157600</v>
      </c>
      <c r="D18" s="416">
        <f>D19</f>
        <v>94157600</v>
      </c>
      <c r="E18" s="444"/>
      <c r="F18" s="445"/>
      <c r="G18" s="436"/>
      <c r="H18" s="436"/>
      <c r="I18" s="436"/>
    </row>
    <row r="19" spans="1:9" ht="15" hidden="1">
      <c r="A19" s="420">
        <v>41000000</v>
      </c>
      <c r="B19" s="421" t="s">
        <v>177</v>
      </c>
      <c r="C19" s="422">
        <f t="shared" si="0"/>
        <v>94157600</v>
      </c>
      <c r="D19" s="422">
        <f>D22+D20</f>
        <v>94157600</v>
      </c>
      <c r="E19" s="437"/>
      <c r="F19" s="438"/>
      <c r="G19" s="424"/>
      <c r="H19" s="424"/>
      <c r="I19" s="424"/>
    </row>
    <row r="20" spans="1:9" ht="15">
      <c r="A20" s="425">
        <v>41020000</v>
      </c>
      <c r="B20" s="431" t="s">
        <v>122</v>
      </c>
      <c r="C20" s="427">
        <f t="shared" si="0"/>
        <v>1353200</v>
      </c>
      <c r="D20" s="427">
        <f>D21</f>
        <v>1353200</v>
      </c>
      <c r="E20" s="432"/>
      <c r="F20" s="433"/>
      <c r="G20" s="424"/>
      <c r="H20" s="424"/>
      <c r="I20" s="424"/>
    </row>
    <row r="21" spans="1:9" ht="30.75" customHeight="1">
      <c r="A21" s="425">
        <v>41020100</v>
      </c>
      <c r="B21" s="446" t="s">
        <v>180</v>
      </c>
      <c r="C21" s="427">
        <f t="shared" si="0"/>
        <v>1353200</v>
      </c>
      <c r="D21" s="427">
        <v>1353200</v>
      </c>
      <c r="E21" s="432"/>
      <c r="F21" s="433"/>
      <c r="G21" s="424"/>
      <c r="H21" s="424"/>
      <c r="I21" s="424"/>
    </row>
    <row r="22" spans="1:9" ht="33" customHeight="1">
      <c r="A22" s="425">
        <v>41030000</v>
      </c>
      <c r="B22" s="431" t="s">
        <v>301</v>
      </c>
      <c r="C22" s="427">
        <f t="shared" si="0"/>
        <v>92804400</v>
      </c>
      <c r="D22" s="427">
        <f>D23+D24+D25+D26+D27+D28+D29+D30</f>
        <v>92804400</v>
      </c>
      <c r="E22" s="429"/>
      <c r="F22" s="430"/>
      <c r="G22" s="424"/>
      <c r="H22" s="424"/>
      <c r="I22" s="424"/>
    </row>
    <row r="23" spans="1:9" ht="38.25" customHeight="1">
      <c r="A23" s="425">
        <v>41033900</v>
      </c>
      <c r="B23" s="447" t="s">
        <v>181</v>
      </c>
      <c r="C23" s="427">
        <f t="shared" si="0"/>
        <v>29215800</v>
      </c>
      <c r="D23" s="428">
        <v>29215800</v>
      </c>
      <c r="E23" s="429"/>
      <c r="F23" s="430"/>
      <c r="G23" s="424"/>
      <c r="H23" s="424"/>
      <c r="I23" s="424"/>
    </row>
    <row r="24" spans="1:9" ht="15">
      <c r="A24" s="425">
        <v>41034200</v>
      </c>
      <c r="B24" s="447" t="s">
        <v>182</v>
      </c>
      <c r="C24" s="427">
        <f t="shared" si="0"/>
        <v>17058900</v>
      </c>
      <c r="D24" s="428">
        <v>17058900</v>
      </c>
      <c r="E24" s="429"/>
      <c r="F24" s="430"/>
      <c r="G24" s="424"/>
      <c r="H24" s="424"/>
      <c r="I24" s="424"/>
    </row>
    <row r="25" spans="1:9" ht="72" customHeight="1">
      <c r="A25" s="425">
        <v>41030600</v>
      </c>
      <c r="B25" s="447" t="s">
        <v>123</v>
      </c>
      <c r="C25" s="427">
        <f t="shared" si="0"/>
        <v>32997000</v>
      </c>
      <c r="D25" s="428">
        <v>32997000</v>
      </c>
      <c r="E25" s="429"/>
      <c r="F25" s="430"/>
      <c r="G25" s="424"/>
      <c r="H25" s="424"/>
      <c r="I25" s="424"/>
    </row>
    <row r="26" spans="1:9" ht="75" customHeight="1">
      <c r="A26" s="425">
        <v>41030800</v>
      </c>
      <c r="B26" s="447" t="s">
        <v>124</v>
      </c>
      <c r="C26" s="427">
        <f t="shared" si="0"/>
        <v>8447800</v>
      </c>
      <c r="D26" s="428">
        <v>8447800</v>
      </c>
      <c r="E26" s="429"/>
      <c r="F26" s="430"/>
      <c r="G26" s="424"/>
      <c r="H26" s="424"/>
      <c r="I26" s="424"/>
    </row>
    <row r="27" spans="1:9" ht="132.75" customHeight="1">
      <c r="A27" s="425">
        <v>41030900</v>
      </c>
      <c r="B27" s="447" t="s">
        <v>125</v>
      </c>
      <c r="C27" s="427">
        <f t="shared" si="0"/>
        <v>622800</v>
      </c>
      <c r="D27" s="428">
        <v>622800</v>
      </c>
      <c r="E27" s="429"/>
      <c r="F27" s="430"/>
      <c r="G27" s="424"/>
      <c r="H27" s="424"/>
      <c r="I27" s="424"/>
    </row>
    <row r="28" spans="1:9" ht="57.75" customHeight="1">
      <c r="A28" s="425">
        <v>41031000</v>
      </c>
      <c r="B28" s="447" t="s">
        <v>126</v>
      </c>
      <c r="C28" s="427">
        <f t="shared" si="0"/>
        <v>2197500</v>
      </c>
      <c r="D28" s="428">
        <v>2197500</v>
      </c>
      <c r="E28" s="429"/>
      <c r="F28" s="430"/>
      <c r="G28" s="424"/>
      <c r="H28" s="424"/>
      <c r="I28" s="424"/>
    </row>
    <row r="29" spans="1:9" ht="42" customHeight="1">
      <c r="A29" s="425">
        <v>41035000</v>
      </c>
      <c r="B29" s="447" t="s">
        <v>296</v>
      </c>
      <c r="C29" s="427">
        <f t="shared" si="0"/>
        <v>1416500</v>
      </c>
      <c r="D29" s="428">
        <v>1416500</v>
      </c>
      <c r="E29" s="429"/>
      <c r="F29" s="430"/>
      <c r="G29" s="424"/>
      <c r="H29" s="424"/>
      <c r="I29" s="424"/>
    </row>
    <row r="30" spans="1:9" ht="75.75" customHeight="1">
      <c r="A30" s="425">
        <v>410358000</v>
      </c>
      <c r="B30" s="448" t="s">
        <v>127</v>
      </c>
      <c r="C30" s="427">
        <f t="shared" si="0"/>
        <v>848100</v>
      </c>
      <c r="D30" s="428">
        <v>848100</v>
      </c>
      <c r="E30" s="429"/>
      <c r="F30" s="430"/>
      <c r="G30" s="424"/>
      <c r="H30" s="424"/>
      <c r="I30" s="424"/>
    </row>
    <row r="31" spans="1:9" ht="21" thickBot="1">
      <c r="A31" s="535"/>
      <c r="B31" s="536" t="s">
        <v>403</v>
      </c>
      <c r="C31" s="537">
        <f>D31+E31</f>
        <v>117519050</v>
      </c>
      <c r="D31" s="537">
        <f>D18+D11+D7</f>
        <v>116088100</v>
      </c>
      <c r="E31" s="537">
        <f>E18+E11+E7</f>
        <v>1430950</v>
      </c>
      <c r="F31" s="538"/>
      <c r="G31" s="440"/>
      <c r="H31" s="440"/>
      <c r="I31" s="440"/>
    </row>
    <row r="33" spans="1:5" ht="18.75">
      <c r="A33" s="450" t="s">
        <v>131</v>
      </c>
      <c r="D33" s="449"/>
      <c r="E33" s="450" t="s">
        <v>132</v>
      </c>
    </row>
    <row r="34" spans="1:2" ht="18.75">
      <c r="A34" s="561" t="s">
        <v>133</v>
      </c>
      <c r="B34" s="561"/>
    </row>
    <row r="45" s="18" customFormat="1" ht="15.75"/>
    <row r="56" ht="29.25" customHeight="1"/>
    <row r="57" ht="81" customHeight="1"/>
    <row r="69" ht="44.25" customHeight="1"/>
  </sheetData>
  <mergeCells count="10">
    <mergeCell ref="F3:I3"/>
    <mergeCell ref="D1:G1"/>
    <mergeCell ref="A34:B34"/>
    <mergeCell ref="D5:D6"/>
    <mergeCell ref="A5:A6"/>
    <mergeCell ref="B5:B6"/>
    <mergeCell ref="E5:F5"/>
    <mergeCell ref="C5:C6"/>
    <mergeCell ref="C2:F2"/>
    <mergeCell ref="A3:E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L16"/>
  <sheetViews>
    <sheetView zoomScaleSheetLayoutView="75" workbookViewId="0" topLeftCell="A1">
      <selection activeCell="B11" sqref="B11"/>
    </sheetView>
  </sheetViews>
  <sheetFormatPr defaultColWidth="9.00390625" defaultRowHeight="12.75"/>
  <cols>
    <col min="1" max="1" width="7.625" style="26" customWidth="1"/>
    <col min="2" max="2" width="69.75390625" style="26" customWidth="1"/>
    <col min="3" max="3" width="17.375" style="26" customWidth="1"/>
    <col min="4" max="4" width="13.625" style="26" customWidth="1"/>
    <col min="5" max="5" width="17.375" style="26" customWidth="1"/>
    <col min="6" max="6" width="19.25390625" style="26" customWidth="1"/>
    <col min="7" max="7" width="12.25390625" style="26" customWidth="1"/>
    <col min="8" max="16384" width="9.25390625" style="26" customWidth="1"/>
  </cols>
  <sheetData>
    <row r="1" spans="5:9" ht="54" customHeight="1">
      <c r="E1" s="570" t="s">
        <v>360</v>
      </c>
      <c r="F1" s="570"/>
      <c r="G1" s="197"/>
      <c r="H1" s="38"/>
      <c r="I1" s="38"/>
    </row>
    <row r="2" spans="2:7" ht="18" customHeight="1">
      <c r="B2" s="571"/>
      <c r="C2" s="571"/>
      <c r="D2" s="571"/>
      <c r="E2" s="571"/>
      <c r="F2" s="571"/>
      <c r="G2" s="39"/>
    </row>
    <row r="3" spans="2:6" ht="34.5" customHeight="1">
      <c r="B3" s="572" t="s">
        <v>130</v>
      </c>
      <c r="C3" s="572"/>
      <c r="D3" s="572"/>
      <c r="E3" s="572"/>
      <c r="F3" s="572"/>
    </row>
    <row r="4" ht="12.75">
      <c r="F4" s="27" t="s">
        <v>197</v>
      </c>
    </row>
    <row r="5" spans="1:6" ht="23.25" customHeight="1">
      <c r="A5" s="573" t="s">
        <v>43</v>
      </c>
      <c r="B5" s="573" t="s">
        <v>44</v>
      </c>
      <c r="C5" s="555" t="s">
        <v>23</v>
      </c>
      <c r="D5" s="574" t="s">
        <v>353</v>
      </c>
      <c r="E5" s="553" t="s">
        <v>45</v>
      </c>
      <c r="F5" s="554"/>
    </row>
    <row r="6" spans="1:6" ht="33" customHeight="1">
      <c r="A6" s="573"/>
      <c r="B6" s="573"/>
      <c r="C6" s="551"/>
      <c r="D6" s="575"/>
      <c r="E6" s="232" t="s">
        <v>46</v>
      </c>
      <c r="F6" s="232" t="s">
        <v>298</v>
      </c>
    </row>
    <row r="7" spans="1:6" ht="15">
      <c r="A7" s="29">
        <v>1</v>
      </c>
      <c r="B7" s="29">
        <v>2</v>
      </c>
      <c r="C7" s="31">
        <v>3</v>
      </c>
      <c r="D7" s="30">
        <v>4</v>
      </c>
      <c r="E7" s="29">
        <v>5</v>
      </c>
      <c r="F7" s="29">
        <v>6</v>
      </c>
    </row>
    <row r="8" spans="1:12" s="212" customFormat="1" ht="15">
      <c r="A8" s="206"/>
      <c r="B8" s="207" t="s">
        <v>183</v>
      </c>
      <c r="C8" s="208"/>
      <c r="D8" s="209"/>
      <c r="E8" s="209"/>
      <c r="F8" s="210"/>
      <c r="G8" s="211"/>
      <c r="H8" s="211"/>
      <c r="I8" s="211"/>
      <c r="J8" s="211"/>
      <c r="K8" s="211"/>
      <c r="L8" s="211"/>
    </row>
    <row r="9" spans="1:7" s="28" customFormat="1" ht="14.25">
      <c r="A9" s="105">
        <v>600000</v>
      </c>
      <c r="B9" s="94" t="s">
        <v>200</v>
      </c>
      <c r="C9" s="64">
        <v>0</v>
      </c>
      <c r="D9" s="64">
        <v>-258650</v>
      </c>
      <c r="E9" s="64">
        <v>258650</v>
      </c>
      <c r="F9" s="64">
        <v>258650</v>
      </c>
      <c r="G9" s="43"/>
    </row>
    <row r="10" spans="1:7" ht="14.25">
      <c r="A10" s="106">
        <v>602000</v>
      </c>
      <c r="B10" s="94" t="s">
        <v>421</v>
      </c>
      <c r="C10" s="65">
        <v>0</v>
      </c>
      <c r="D10" s="65">
        <v>-258650</v>
      </c>
      <c r="E10" s="64">
        <v>258650</v>
      </c>
      <c r="F10" s="64">
        <v>258650</v>
      </c>
      <c r="G10" s="43"/>
    </row>
    <row r="11" spans="1:7" ht="30">
      <c r="A11" s="105">
        <v>602400</v>
      </c>
      <c r="B11" s="93" t="s">
        <v>1</v>
      </c>
      <c r="C11" s="63">
        <v>0</v>
      </c>
      <c r="D11" s="63">
        <v>-258650</v>
      </c>
      <c r="E11" s="64">
        <v>258650</v>
      </c>
      <c r="F11" s="64">
        <v>258650</v>
      </c>
      <c r="G11" s="43"/>
    </row>
    <row r="12" spans="1:7" ht="14.25">
      <c r="A12" s="532"/>
      <c r="B12" s="533" t="s">
        <v>201</v>
      </c>
      <c r="C12" s="534">
        <v>0</v>
      </c>
      <c r="D12" s="534">
        <v>-258650</v>
      </c>
      <c r="E12" s="534">
        <v>258650</v>
      </c>
      <c r="F12" s="534">
        <v>258650</v>
      </c>
      <c r="G12" s="43"/>
    </row>
    <row r="15" spans="2:6" ht="15.75">
      <c r="B15" s="451" t="s">
        <v>131</v>
      </c>
      <c r="C15" s="452"/>
      <c r="D15" s="452"/>
      <c r="E15" s="453"/>
      <c r="F15" s="451" t="s">
        <v>132</v>
      </c>
    </row>
    <row r="16" spans="2:3" ht="15.75">
      <c r="B16" s="569" t="s">
        <v>133</v>
      </c>
      <c r="C16" s="569"/>
    </row>
  </sheetData>
  <mergeCells count="9">
    <mergeCell ref="A5:A6"/>
    <mergeCell ref="B5:B6"/>
    <mergeCell ref="D5:D6"/>
    <mergeCell ref="E5:F5"/>
    <mergeCell ref="C5:C6"/>
    <mergeCell ref="B16:C16"/>
    <mergeCell ref="E1:F1"/>
    <mergeCell ref="B2:F2"/>
    <mergeCell ref="B3:F3"/>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Q115"/>
  <sheetViews>
    <sheetView showZeros="0" view="pageBreakPreview" zoomScale="50" zoomScaleNormal="70" zoomScaleSheetLayoutView="50" workbookViewId="0" topLeftCell="A1">
      <pane xSplit="4" ySplit="7" topLeftCell="E103" activePane="bottomRight" state="frozen"/>
      <selection pane="topLeft" activeCell="E12" sqref="E12:E14"/>
      <selection pane="topRight" activeCell="E12" sqref="E12:E14"/>
      <selection pane="bottomLeft" activeCell="E12" sqref="E12:E14"/>
      <selection pane="bottomRight" activeCell="E24" sqref="E24:Q24"/>
    </sheetView>
  </sheetViews>
  <sheetFormatPr defaultColWidth="9.00390625" defaultRowHeight="12.75"/>
  <cols>
    <col min="1" max="1" width="3.75390625" style="179" customWidth="1"/>
    <col min="2" max="2" width="12.625" style="123" customWidth="1"/>
    <col min="3" max="3" width="12.75390625" style="123" customWidth="1"/>
    <col min="4" max="4" width="47.25390625" style="180" customWidth="1"/>
    <col min="5" max="6" width="17.625" style="123" customWidth="1"/>
    <col min="7" max="7" width="15.375" style="123" customWidth="1"/>
    <col min="8" max="8" width="15.25390625" style="123" customWidth="1"/>
    <col min="9" max="9" width="14.75390625" style="123" customWidth="1"/>
    <col min="10" max="10" width="16.25390625" style="123" customWidth="1"/>
    <col min="11" max="11" width="16.00390625" style="123" customWidth="1"/>
    <col min="12" max="12" width="13.00390625" style="123" customWidth="1"/>
    <col min="13" max="13" width="14.625" style="123" customWidth="1"/>
    <col min="14" max="14" width="15.00390625" style="123" customWidth="1"/>
    <col min="15" max="15" width="14.75390625" style="123" customWidth="1"/>
    <col min="16" max="16" width="23.625" style="123" customWidth="1"/>
    <col min="17" max="17" width="18.25390625" style="123" customWidth="1"/>
    <col min="18" max="16384" width="8.875" style="124" customWidth="1"/>
  </cols>
  <sheetData>
    <row r="1" spans="1:17" ht="61.5" customHeight="1">
      <c r="A1" s="121"/>
      <c r="B1" s="121"/>
      <c r="C1" s="121"/>
      <c r="D1" s="122"/>
      <c r="E1" s="121"/>
      <c r="F1" s="121"/>
      <c r="G1" s="121"/>
      <c r="H1" s="121"/>
      <c r="I1" s="121"/>
      <c r="J1" s="121"/>
      <c r="K1" s="121"/>
      <c r="N1" s="119"/>
      <c r="O1" s="552" t="s">
        <v>361</v>
      </c>
      <c r="P1" s="552"/>
      <c r="Q1" s="552"/>
    </row>
    <row r="2" spans="1:17" ht="12" customHeight="1">
      <c r="A2" s="121"/>
      <c r="B2" s="121"/>
      <c r="C2" s="121"/>
      <c r="D2" s="122"/>
      <c r="E2" s="121"/>
      <c r="F2" s="121"/>
      <c r="G2" s="121"/>
      <c r="H2" s="121"/>
      <c r="I2" s="121"/>
      <c r="J2" s="121"/>
      <c r="K2" s="121"/>
      <c r="L2" s="581"/>
      <c r="M2" s="581"/>
      <c r="N2" s="581"/>
      <c r="O2" s="581"/>
      <c r="P2" s="581"/>
      <c r="Q2" s="581"/>
    </row>
    <row r="3" spans="1:17" ht="49.5" customHeight="1" thickBot="1">
      <c r="A3" s="125"/>
      <c r="B3" s="582" t="s">
        <v>362</v>
      </c>
      <c r="C3" s="582"/>
      <c r="D3" s="582"/>
      <c r="E3" s="582"/>
      <c r="F3" s="582"/>
      <c r="G3" s="582"/>
      <c r="H3" s="582"/>
      <c r="I3" s="582"/>
      <c r="J3" s="582"/>
      <c r="K3" s="582"/>
      <c r="L3" s="582"/>
      <c r="M3" s="582"/>
      <c r="N3" s="582"/>
      <c r="O3" s="582"/>
      <c r="P3" s="582"/>
      <c r="Q3" s="126" t="s">
        <v>197</v>
      </c>
    </row>
    <row r="4" spans="1:17" ht="72" customHeight="1" thickBot="1">
      <c r="A4" s="593"/>
      <c r="B4" s="597" t="s">
        <v>140</v>
      </c>
      <c r="C4" s="597" t="s">
        <v>141</v>
      </c>
      <c r="D4" s="590" t="s">
        <v>187</v>
      </c>
      <c r="E4" s="587" t="s">
        <v>353</v>
      </c>
      <c r="F4" s="588"/>
      <c r="G4" s="588"/>
      <c r="H4" s="588"/>
      <c r="I4" s="589"/>
      <c r="J4" s="587" t="s">
        <v>22</v>
      </c>
      <c r="K4" s="588"/>
      <c r="L4" s="588"/>
      <c r="M4" s="588"/>
      <c r="N4" s="588"/>
      <c r="O4" s="588"/>
      <c r="P4" s="589"/>
      <c r="Q4" s="576" t="s">
        <v>355</v>
      </c>
    </row>
    <row r="5" spans="1:17" ht="21" customHeight="1" thickBot="1">
      <c r="A5" s="593"/>
      <c r="B5" s="598"/>
      <c r="C5" s="598"/>
      <c r="D5" s="591"/>
      <c r="E5" s="579" t="s">
        <v>355</v>
      </c>
      <c r="F5" s="583" t="s">
        <v>184</v>
      </c>
      <c r="G5" s="596" t="s">
        <v>32</v>
      </c>
      <c r="H5" s="596"/>
      <c r="I5" s="585" t="s">
        <v>185</v>
      </c>
      <c r="J5" s="579" t="s">
        <v>355</v>
      </c>
      <c r="K5" s="583" t="s">
        <v>184</v>
      </c>
      <c r="L5" s="596" t="s">
        <v>32</v>
      </c>
      <c r="M5" s="596"/>
      <c r="N5" s="585" t="s">
        <v>185</v>
      </c>
      <c r="O5" s="594" t="s">
        <v>32</v>
      </c>
      <c r="P5" s="595"/>
      <c r="Q5" s="577"/>
    </row>
    <row r="6" spans="1:17" ht="92.25" customHeight="1" thickBot="1">
      <c r="A6" s="593"/>
      <c r="B6" s="599"/>
      <c r="C6" s="599"/>
      <c r="D6" s="592"/>
      <c r="E6" s="580"/>
      <c r="F6" s="584"/>
      <c r="G6" s="204" t="s">
        <v>195</v>
      </c>
      <c r="H6" s="204" t="s">
        <v>186</v>
      </c>
      <c r="I6" s="586"/>
      <c r="J6" s="580"/>
      <c r="K6" s="584"/>
      <c r="L6" s="204" t="s">
        <v>195</v>
      </c>
      <c r="M6" s="204" t="s">
        <v>186</v>
      </c>
      <c r="N6" s="586"/>
      <c r="O6" s="215" t="s">
        <v>203</v>
      </c>
      <c r="P6" s="233" t="s">
        <v>163</v>
      </c>
      <c r="Q6" s="578"/>
    </row>
    <row r="7" spans="1:17" s="136" customFormat="1" ht="13.5" customHeight="1" thickBot="1">
      <c r="A7" s="128"/>
      <c r="B7" s="129">
        <v>1</v>
      </c>
      <c r="C7" s="213">
        <v>2</v>
      </c>
      <c r="D7" s="130">
        <v>3</v>
      </c>
      <c r="E7" s="131">
        <v>4</v>
      </c>
      <c r="F7" s="133">
        <v>5</v>
      </c>
      <c r="G7" s="132">
        <v>6</v>
      </c>
      <c r="H7" s="132">
        <v>7</v>
      </c>
      <c r="I7" s="133">
        <v>8</v>
      </c>
      <c r="J7" s="133">
        <v>9</v>
      </c>
      <c r="K7" s="132">
        <v>10</v>
      </c>
      <c r="L7" s="132">
        <v>11</v>
      </c>
      <c r="M7" s="132">
        <v>12</v>
      </c>
      <c r="N7" s="132">
        <v>13</v>
      </c>
      <c r="O7" s="134">
        <v>14</v>
      </c>
      <c r="P7" s="127">
        <v>15</v>
      </c>
      <c r="Q7" s="135">
        <v>16</v>
      </c>
    </row>
    <row r="8" spans="1:17" s="141" customFormat="1" ht="44.25" customHeight="1">
      <c r="A8" s="137"/>
      <c r="B8" s="138" t="s">
        <v>322</v>
      </c>
      <c r="C8" s="138"/>
      <c r="D8" s="139" t="s">
        <v>363</v>
      </c>
      <c r="E8" s="140">
        <f>E9+E11</f>
        <v>1087187</v>
      </c>
      <c r="F8" s="140">
        <f aca="true" t="shared" si="0" ref="F8:Q8">F9+F11</f>
        <v>1087187</v>
      </c>
      <c r="G8" s="140">
        <f t="shared" si="0"/>
        <v>577978</v>
      </c>
      <c r="H8" s="140">
        <f t="shared" si="0"/>
        <v>144020</v>
      </c>
      <c r="I8" s="140">
        <f t="shared" si="0"/>
        <v>0</v>
      </c>
      <c r="J8" s="140">
        <f t="shared" si="0"/>
        <v>252150</v>
      </c>
      <c r="K8" s="140">
        <f t="shared" si="0"/>
        <v>47500</v>
      </c>
      <c r="L8" s="140">
        <f t="shared" si="0"/>
        <v>0</v>
      </c>
      <c r="M8" s="140">
        <f t="shared" si="0"/>
        <v>0</v>
      </c>
      <c r="N8" s="140">
        <f t="shared" si="0"/>
        <v>204650</v>
      </c>
      <c r="O8" s="140">
        <f t="shared" si="0"/>
        <v>204650</v>
      </c>
      <c r="P8" s="140">
        <f t="shared" si="0"/>
        <v>204650</v>
      </c>
      <c r="Q8" s="140">
        <f t="shared" si="0"/>
        <v>1339337</v>
      </c>
    </row>
    <row r="9" spans="1:17" s="149" customFormat="1" ht="19.5" customHeight="1">
      <c r="A9" s="142"/>
      <c r="B9" s="143" t="s">
        <v>24</v>
      </c>
      <c r="C9" s="143"/>
      <c r="D9" s="118" t="s">
        <v>198</v>
      </c>
      <c r="E9" s="145">
        <f>E10</f>
        <v>1015607</v>
      </c>
      <c r="F9" s="145">
        <f aca="true" t="shared" si="1" ref="F9:Q9">F10</f>
        <v>1015607</v>
      </c>
      <c r="G9" s="145">
        <f t="shared" si="1"/>
        <v>577978</v>
      </c>
      <c r="H9" s="145">
        <f t="shared" si="1"/>
        <v>144020</v>
      </c>
      <c r="I9" s="145">
        <f t="shared" si="1"/>
        <v>0</v>
      </c>
      <c r="J9" s="145">
        <f t="shared" si="1"/>
        <v>252150</v>
      </c>
      <c r="K9" s="145">
        <f t="shared" si="1"/>
        <v>47500</v>
      </c>
      <c r="L9" s="145">
        <f t="shared" si="1"/>
        <v>0</v>
      </c>
      <c r="M9" s="145">
        <f t="shared" si="1"/>
        <v>0</v>
      </c>
      <c r="N9" s="145">
        <f t="shared" si="1"/>
        <v>204650</v>
      </c>
      <c r="O9" s="145">
        <f t="shared" si="1"/>
        <v>204650</v>
      </c>
      <c r="P9" s="145">
        <f t="shared" si="1"/>
        <v>204650</v>
      </c>
      <c r="Q9" s="145">
        <f t="shared" si="1"/>
        <v>1267757</v>
      </c>
    </row>
    <row r="10" spans="1:17" ht="19.5" customHeight="1">
      <c r="A10" s="150"/>
      <c r="B10" s="78" t="s">
        <v>25</v>
      </c>
      <c r="C10" s="78" t="s">
        <v>415</v>
      </c>
      <c r="D10" s="151" t="s">
        <v>204</v>
      </c>
      <c r="E10" s="152">
        <v>1015607</v>
      </c>
      <c r="F10" s="153">
        <v>1015607</v>
      </c>
      <c r="G10" s="146">
        <v>577978</v>
      </c>
      <c r="H10" s="146">
        <v>144020</v>
      </c>
      <c r="I10" s="154"/>
      <c r="J10" s="152">
        <v>252150</v>
      </c>
      <c r="K10" s="153">
        <v>47500</v>
      </c>
      <c r="L10" s="146"/>
      <c r="M10" s="146"/>
      <c r="N10" s="154">
        <v>204650</v>
      </c>
      <c r="O10" s="155">
        <v>204650</v>
      </c>
      <c r="P10" s="154">
        <v>204650</v>
      </c>
      <c r="Q10" s="45">
        <f>E10+J10</f>
        <v>1267757</v>
      </c>
    </row>
    <row r="11" spans="1:17" s="149" customFormat="1" ht="38.25" customHeight="1">
      <c r="A11" s="142"/>
      <c r="B11" s="156" t="s">
        <v>313</v>
      </c>
      <c r="C11" s="156"/>
      <c r="D11" s="157" t="s">
        <v>161</v>
      </c>
      <c r="E11" s="158">
        <v>71580</v>
      </c>
      <c r="F11" s="144">
        <v>71580</v>
      </c>
      <c r="G11" s="144">
        <v>0</v>
      </c>
      <c r="H11" s="144">
        <v>0</v>
      </c>
      <c r="I11" s="159">
        <v>0</v>
      </c>
      <c r="J11" s="158"/>
      <c r="K11" s="144">
        <v>0</v>
      </c>
      <c r="L11" s="144">
        <v>0</v>
      </c>
      <c r="M11" s="144">
        <v>0</v>
      </c>
      <c r="N11" s="159"/>
      <c r="O11" s="158"/>
      <c r="P11" s="159"/>
      <c r="Q11" s="216">
        <v>71580</v>
      </c>
    </row>
    <row r="12" spans="1:17" ht="18.75">
      <c r="A12" s="150"/>
      <c r="B12" s="78" t="s">
        <v>14</v>
      </c>
      <c r="C12" s="78" t="s">
        <v>139</v>
      </c>
      <c r="D12" s="151" t="s">
        <v>194</v>
      </c>
      <c r="E12" s="152">
        <v>71580</v>
      </c>
      <c r="F12" s="217">
        <v>71580</v>
      </c>
      <c r="G12" s="217"/>
      <c r="H12" s="217"/>
      <c r="I12" s="218"/>
      <c r="J12" s="152"/>
      <c r="K12" s="217"/>
      <c r="L12" s="217"/>
      <c r="M12" s="217"/>
      <c r="N12" s="218"/>
      <c r="O12" s="152"/>
      <c r="P12" s="218"/>
      <c r="Q12" s="45">
        <f>E12+J12</f>
        <v>71580</v>
      </c>
    </row>
    <row r="13" spans="1:17" s="161" customFormat="1" ht="40.5">
      <c r="A13" s="160"/>
      <c r="B13" s="76" t="s">
        <v>323</v>
      </c>
      <c r="C13" s="76"/>
      <c r="D13" s="77" t="s">
        <v>364</v>
      </c>
      <c r="E13" s="48">
        <f>E14+E24+E33+E35+E39+E41+E43</f>
        <v>19265067</v>
      </c>
      <c r="F13" s="48">
        <f aca="true" t="shared" si="2" ref="F13:Q13">F14+F24+F33+F35+F39+F41+F43</f>
        <v>19265067</v>
      </c>
      <c r="G13" s="48">
        <f t="shared" si="2"/>
        <v>9978916</v>
      </c>
      <c r="H13" s="48">
        <f t="shared" si="2"/>
        <v>3733760</v>
      </c>
      <c r="I13" s="48">
        <f t="shared" si="2"/>
        <v>0</v>
      </c>
      <c r="J13" s="48">
        <f t="shared" si="2"/>
        <v>515000</v>
      </c>
      <c r="K13" s="48">
        <f t="shared" si="2"/>
        <v>460000</v>
      </c>
      <c r="L13" s="48">
        <f t="shared" si="2"/>
        <v>205000</v>
      </c>
      <c r="M13" s="48">
        <f t="shared" si="2"/>
        <v>14000</v>
      </c>
      <c r="N13" s="48">
        <f t="shared" si="2"/>
        <v>55000</v>
      </c>
      <c r="O13" s="48">
        <f t="shared" si="2"/>
        <v>15000</v>
      </c>
      <c r="P13" s="48">
        <f t="shared" si="2"/>
        <v>15000</v>
      </c>
      <c r="Q13" s="48">
        <f t="shared" si="2"/>
        <v>19780067</v>
      </c>
    </row>
    <row r="14" spans="1:17" s="149" customFormat="1" ht="19.5" customHeight="1">
      <c r="A14" s="142"/>
      <c r="B14" s="143" t="s">
        <v>27</v>
      </c>
      <c r="C14" s="143"/>
      <c r="D14" s="118" t="s">
        <v>369</v>
      </c>
      <c r="E14" s="145">
        <f>E15+E17+E19+E21+E22+E23</f>
        <v>18565836</v>
      </c>
      <c r="F14" s="145">
        <f aca="true" t="shared" si="3" ref="F14:Q14">F15+F17+F19+F21+F22+F23</f>
        <v>18565836</v>
      </c>
      <c r="G14" s="145">
        <f t="shared" si="3"/>
        <v>9703483</v>
      </c>
      <c r="H14" s="145">
        <f t="shared" si="3"/>
        <v>3709355</v>
      </c>
      <c r="I14" s="145">
        <f t="shared" si="3"/>
        <v>0</v>
      </c>
      <c r="J14" s="145">
        <f t="shared" si="3"/>
        <v>500000</v>
      </c>
      <c r="K14" s="145">
        <f t="shared" si="3"/>
        <v>460000</v>
      </c>
      <c r="L14" s="145">
        <f t="shared" si="3"/>
        <v>205000</v>
      </c>
      <c r="M14" s="145">
        <f t="shared" si="3"/>
        <v>14000</v>
      </c>
      <c r="N14" s="145">
        <f t="shared" si="3"/>
        <v>40000</v>
      </c>
      <c r="O14" s="145">
        <f t="shared" si="3"/>
        <v>0</v>
      </c>
      <c r="P14" s="145">
        <f t="shared" si="3"/>
        <v>0</v>
      </c>
      <c r="Q14" s="145">
        <f t="shared" si="3"/>
        <v>19065836</v>
      </c>
    </row>
    <row r="15" spans="1:17" s="149" customFormat="1" ht="19.5" customHeight="1">
      <c r="A15" s="142"/>
      <c r="B15" s="289" t="s">
        <v>27</v>
      </c>
      <c r="C15" s="289"/>
      <c r="D15" s="290" t="s">
        <v>147</v>
      </c>
      <c r="E15" s="291">
        <f>E16+E18+E20</f>
        <v>16673600</v>
      </c>
      <c r="F15" s="291">
        <f aca="true" t="shared" si="4" ref="F15:Q15">F16+F18+F20</f>
        <v>16673600</v>
      </c>
      <c r="G15" s="291">
        <f t="shared" si="4"/>
        <v>9703483</v>
      </c>
      <c r="H15" s="291">
        <f t="shared" si="4"/>
        <v>3446189</v>
      </c>
      <c r="I15" s="291">
        <f t="shared" si="4"/>
        <v>0</v>
      </c>
      <c r="J15" s="291">
        <f t="shared" si="4"/>
        <v>0</v>
      </c>
      <c r="K15" s="291">
        <f t="shared" si="4"/>
        <v>0</v>
      </c>
      <c r="L15" s="291">
        <f t="shared" si="4"/>
        <v>0</v>
      </c>
      <c r="M15" s="291">
        <f t="shared" si="4"/>
        <v>0</v>
      </c>
      <c r="N15" s="291">
        <f t="shared" si="4"/>
        <v>0</v>
      </c>
      <c r="O15" s="291">
        <f t="shared" si="4"/>
        <v>0</v>
      </c>
      <c r="P15" s="291">
        <f t="shared" si="4"/>
        <v>0</v>
      </c>
      <c r="Q15" s="291">
        <f t="shared" si="4"/>
        <v>16673600</v>
      </c>
    </row>
    <row r="16" spans="1:17" s="149" customFormat="1" ht="19.5" customHeight="1">
      <c r="A16" s="142"/>
      <c r="B16" s="304" t="s">
        <v>320</v>
      </c>
      <c r="C16" s="304" t="s">
        <v>148</v>
      </c>
      <c r="D16" s="305" t="s">
        <v>321</v>
      </c>
      <c r="E16" s="306">
        <v>14844707</v>
      </c>
      <c r="F16" s="307">
        <v>14844707</v>
      </c>
      <c r="G16" s="307">
        <v>8502771</v>
      </c>
      <c r="H16" s="307">
        <v>3253979</v>
      </c>
      <c r="I16" s="308"/>
      <c r="J16" s="306"/>
      <c r="K16" s="307"/>
      <c r="L16" s="307"/>
      <c r="M16" s="307"/>
      <c r="N16" s="308"/>
      <c r="O16" s="309"/>
      <c r="P16" s="308"/>
      <c r="Q16" s="315">
        <f>E16+J16</f>
        <v>14844707</v>
      </c>
    </row>
    <row r="17" spans="1:17" s="161" customFormat="1" ht="21" customHeight="1">
      <c r="A17" s="162"/>
      <c r="B17" s="278" t="s">
        <v>320</v>
      </c>
      <c r="C17" s="278" t="s">
        <v>148</v>
      </c>
      <c r="D17" s="279" t="s">
        <v>321</v>
      </c>
      <c r="E17" s="49">
        <v>1354466</v>
      </c>
      <c r="F17" s="23">
        <v>1354466</v>
      </c>
      <c r="G17" s="23"/>
      <c r="H17" s="23">
        <v>263166</v>
      </c>
      <c r="I17" s="24"/>
      <c r="J17" s="49">
        <v>500000</v>
      </c>
      <c r="K17" s="23">
        <v>460000</v>
      </c>
      <c r="L17" s="23">
        <v>205000</v>
      </c>
      <c r="M17" s="23">
        <v>14000</v>
      </c>
      <c r="N17" s="24">
        <v>40000</v>
      </c>
      <c r="O17" s="50"/>
      <c r="P17" s="51"/>
      <c r="Q17" s="45">
        <f>E17+J17</f>
        <v>1854466</v>
      </c>
    </row>
    <row r="18" spans="1:17" s="161" customFormat="1" ht="74.25" customHeight="1">
      <c r="A18" s="162"/>
      <c r="B18" s="310" t="s">
        <v>365</v>
      </c>
      <c r="C18" s="310" t="s">
        <v>370</v>
      </c>
      <c r="D18" s="311" t="s">
        <v>366</v>
      </c>
      <c r="E18" s="312">
        <v>1025915</v>
      </c>
      <c r="F18" s="313">
        <v>1025915</v>
      </c>
      <c r="G18" s="313">
        <v>658161</v>
      </c>
      <c r="H18" s="313">
        <v>128760</v>
      </c>
      <c r="I18" s="314"/>
      <c r="J18" s="299"/>
      <c r="K18" s="300"/>
      <c r="L18" s="300"/>
      <c r="M18" s="300"/>
      <c r="N18" s="301"/>
      <c r="O18" s="302"/>
      <c r="P18" s="303"/>
      <c r="Q18" s="315">
        <f>E18+J18</f>
        <v>1025915</v>
      </c>
    </row>
    <row r="19" spans="1:17" s="161" customFormat="1" ht="75.75" customHeight="1">
      <c r="A19" s="162"/>
      <c r="B19" s="280" t="s">
        <v>365</v>
      </c>
      <c r="C19" s="280" t="s">
        <v>370</v>
      </c>
      <c r="D19" s="281" t="s">
        <v>366</v>
      </c>
      <c r="E19" s="49">
        <v>65070</v>
      </c>
      <c r="F19" s="23">
        <v>65070</v>
      </c>
      <c r="G19" s="23"/>
      <c r="H19" s="23"/>
      <c r="I19" s="24"/>
      <c r="J19" s="49"/>
      <c r="K19" s="23"/>
      <c r="L19" s="23"/>
      <c r="M19" s="23"/>
      <c r="N19" s="24"/>
      <c r="O19" s="50"/>
      <c r="P19" s="51"/>
      <c r="Q19" s="45">
        <f aca="true" t="shared" si="5" ref="Q19:Q38">E19+J19</f>
        <v>65070</v>
      </c>
    </row>
    <row r="20" spans="1:17" s="161" customFormat="1" ht="33.75" customHeight="1">
      <c r="A20" s="162"/>
      <c r="B20" s="316" t="s">
        <v>367</v>
      </c>
      <c r="C20" s="316" t="s">
        <v>371</v>
      </c>
      <c r="D20" s="311" t="s">
        <v>368</v>
      </c>
      <c r="E20" s="312">
        <v>802978</v>
      </c>
      <c r="F20" s="313">
        <v>802978</v>
      </c>
      <c r="G20" s="313">
        <v>542551</v>
      </c>
      <c r="H20" s="313">
        <v>63450</v>
      </c>
      <c r="I20" s="314"/>
      <c r="J20" s="312"/>
      <c r="K20" s="313"/>
      <c r="L20" s="313"/>
      <c r="M20" s="313"/>
      <c r="N20" s="314"/>
      <c r="O20" s="317"/>
      <c r="P20" s="318"/>
      <c r="Q20" s="315">
        <f t="shared" si="5"/>
        <v>802978</v>
      </c>
    </row>
    <row r="21" spans="1:17" s="161" customFormat="1" ht="24" customHeight="1">
      <c r="A21" s="162"/>
      <c r="B21" s="280" t="s">
        <v>367</v>
      </c>
      <c r="C21" s="280" t="s">
        <v>371</v>
      </c>
      <c r="D21" s="281" t="s">
        <v>368</v>
      </c>
      <c r="E21" s="49">
        <v>32600</v>
      </c>
      <c r="F21" s="23">
        <v>32600</v>
      </c>
      <c r="G21" s="23"/>
      <c r="H21" s="23"/>
      <c r="I21" s="24"/>
      <c r="J21" s="49"/>
      <c r="K21" s="23"/>
      <c r="L21" s="23"/>
      <c r="M21" s="23"/>
      <c r="N21" s="24"/>
      <c r="O21" s="50"/>
      <c r="P21" s="51"/>
      <c r="Q21" s="45">
        <f t="shared" si="5"/>
        <v>32600</v>
      </c>
    </row>
    <row r="22" spans="1:17" s="161" customFormat="1" ht="24" customHeight="1">
      <c r="A22" s="162"/>
      <c r="B22" s="278" t="s">
        <v>11</v>
      </c>
      <c r="C22" s="278" t="s">
        <v>149</v>
      </c>
      <c r="D22" s="279" t="s">
        <v>12</v>
      </c>
      <c r="E22" s="282">
        <v>54800</v>
      </c>
      <c r="F22" s="23">
        <v>54800</v>
      </c>
      <c r="G22" s="23"/>
      <c r="H22" s="23"/>
      <c r="I22" s="24"/>
      <c r="J22" s="49"/>
      <c r="K22" s="23"/>
      <c r="L22" s="23"/>
      <c r="M22" s="23"/>
      <c r="N22" s="24"/>
      <c r="O22" s="50"/>
      <c r="P22" s="51"/>
      <c r="Q22" s="45">
        <f t="shared" si="5"/>
        <v>54800</v>
      </c>
    </row>
    <row r="23" spans="1:17" s="161" customFormat="1" ht="63.75" customHeight="1">
      <c r="A23" s="162"/>
      <c r="B23" s="278" t="s">
        <v>375</v>
      </c>
      <c r="C23" s="278" t="s">
        <v>149</v>
      </c>
      <c r="D23" s="279" t="s">
        <v>376</v>
      </c>
      <c r="E23" s="282">
        <v>385300</v>
      </c>
      <c r="F23" s="23">
        <v>385300</v>
      </c>
      <c r="G23" s="23"/>
      <c r="H23" s="23"/>
      <c r="I23" s="24"/>
      <c r="J23" s="49"/>
      <c r="K23" s="23"/>
      <c r="L23" s="23"/>
      <c r="M23" s="23"/>
      <c r="N23" s="24"/>
      <c r="O23" s="50"/>
      <c r="P23" s="51"/>
      <c r="Q23" s="45">
        <f t="shared" si="5"/>
        <v>385300</v>
      </c>
    </row>
    <row r="24" spans="1:17" s="161" customFormat="1" ht="41.25" customHeight="1">
      <c r="A24" s="162"/>
      <c r="B24" s="156" t="s">
        <v>28</v>
      </c>
      <c r="C24" s="156"/>
      <c r="D24" s="157" t="s">
        <v>20</v>
      </c>
      <c r="E24" s="285">
        <f>E25+E26+E27+E28+E29+E30+E31+E32</f>
        <v>489811</v>
      </c>
      <c r="F24" s="285">
        <f aca="true" t="shared" si="6" ref="F24:Q24">F25+F26+F27+F28+F29+F30+F31+F32</f>
        <v>489811</v>
      </c>
      <c r="G24" s="285">
        <f t="shared" si="6"/>
        <v>275433</v>
      </c>
      <c r="H24" s="285">
        <f t="shared" si="6"/>
        <v>24405</v>
      </c>
      <c r="I24" s="285">
        <f t="shared" si="6"/>
        <v>0</v>
      </c>
      <c r="J24" s="285">
        <f t="shared" si="6"/>
        <v>0</v>
      </c>
      <c r="K24" s="285">
        <f t="shared" si="6"/>
        <v>0</v>
      </c>
      <c r="L24" s="285">
        <f t="shared" si="6"/>
        <v>0</v>
      </c>
      <c r="M24" s="285">
        <f t="shared" si="6"/>
        <v>0</v>
      </c>
      <c r="N24" s="285">
        <f t="shared" si="6"/>
        <v>0</v>
      </c>
      <c r="O24" s="285">
        <f t="shared" si="6"/>
        <v>0</v>
      </c>
      <c r="P24" s="285">
        <f t="shared" si="6"/>
        <v>0</v>
      </c>
      <c r="Q24" s="285">
        <f t="shared" si="6"/>
        <v>489811</v>
      </c>
    </row>
    <row r="25" spans="1:17" s="161" customFormat="1" ht="18.75" customHeight="1">
      <c r="A25" s="162"/>
      <c r="B25" s="278" t="s">
        <v>29</v>
      </c>
      <c r="C25" s="278" t="s">
        <v>407</v>
      </c>
      <c r="D25" s="279" t="s">
        <v>9</v>
      </c>
      <c r="E25" s="282">
        <v>49900</v>
      </c>
      <c r="F25" s="282">
        <v>49900</v>
      </c>
      <c r="G25" s="23"/>
      <c r="H25" s="23"/>
      <c r="I25" s="24"/>
      <c r="J25" s="49"/>
      <c r="K25" s="23"/>
      <c r="L25" s="23"/>
      <c r="M25" s="23"/>
      <c r="N25" s="24"/>
      <c r="O25" s="50"/>
      <c r="P25" s="51"/>
      <c r="Q25" s="45">
        <f t="shared" si="5"/>
        <v>49900</v>
      </c>
    </row>
    <row r="26" spans="1:17" s="161" customFormat="1" ht="23.25" customHeight="1">
      <c r="A26" s="162"/>
      <c r="B26" s="278" t="s">
        <v>10</v>
      </c>
      <c r="C26" s="278" t="s">
        <v>411</v>
      </c>
      <c r="D26" s="279" t="s">
        <v>47</v>
      </c>
      <c r="E26" s="282">
        <v>15000</v>
      </c>
      <c r="F26" s="282">
        <v>15000</v>
      </c>
      <c r="G26" s="23"/>
      <c r="H26" s="23"/>
      <c r="I26" s="24"/>
      <c r="J26" s="49"/>
      <c r="K26" s="23"/>
      <c r="L26" s="23"/>
      <c r="M26" s="23"/>
      <c r="N26" s="24"/>
      <c r="O26" s="50"/>
      <c r="P26" s="51"/>
      <c r="Q26" s="45">
        <f t="shared" si="5"/>
        <v>15000</v>
      </c>
    </row>
    <row r="27" spans="1:17" s="161" customFormat="1" ht="31.5" customHeight="1">
      <c r="A27" s="162"/>
      <c r="B27" s="278" t="s">
        <v>396</v>
      </c>
      <c r="C27" s="278" t="s">
        <v>411</v>
      </c>
      <c r="D27" s="279" t="s">
        <v>372</v>
      </c>
      <c r="E27" s="282">
        <v>405911</v>
      </c>
      <c r="F27" s="282">
        <v>405911</v>
      </c>
      <c r="G27" s="23">
        <v>275433</v>
      </c>
      <c r="H27" s="23">
        <v>24405</v>
      </c>
      <c r="I27" s="24"/>
      <c r="J27" s="49"/>
      <c r="K27" s="23"/>
      <c r="L27" s="23"/>
      <c r="M27" s="23"/>
      <c r="N27" s="24"/>
      <c r="O27" s="50"/>
      <c r="P27" s="51"/>
      <c r="Q27" s="45">
        <f t="shared" si="5"/>
        <v>405911</v>
      </c>
    </row>
    <row r="28" spans="1:17" s="161" customFormat="1" ht="33.75" customHeight="1">
      <c r="A28" s="162"/>
      <c r="B28" s="278" t="s">
        <v>397</v>
      </c>
      <c r="C28" s="278" t="s">
        <v>411</v>
      </c>
      <c r="D28" s="279" t="s">
        <v>373</v>
      </c>
      <c r="E28" s="282">
        <v>5000</v>
      </c>
      <c r="F28" s="282">
        <v>5000</v>
      </c>
      <c r="G28" s="23"/>
      <c r="H28" s="23"/>
      <c r="I28" s="24"/>
      <c r="J28" s="49"/>
      <c r="K28" s="23"/>
      <c r="L28" s="23"/>
      <c r="M28" s="23"/>
      <c r="N28" s="24"/>
      <c r="O28" s="50"/>
      <c r="P28" s="51"/>
      <c r="Q28" s="45">
        <f t="shared" si="5"/>
        <v>5000</v>
      </c>
    </row>
    <row r="29" spans="1:17" s="161" customFormat="1" ht="41.25" customHeight="1">
      <c r="A29" s="162"/>
      <c r="B29" s="278" t="s">
        <v>398</v>
      </c>
      <c r="C29" s="278" t="s">
        <v>411</v>
      </c>
      <c r="D29" s="279" t="s">
        <v>400</v>
      </c>
      <c r="E29" s="282">
        <v>6100</v>
      </c>
      <c r="F29" s="282">
        <v>6100</v>
      </c>
      <c r="G29" s="23"/>
      <c r="H29" s="23"/>
      <c r="I29" s="24"/>
      <c r="J29" s="49"/>
      <c r="K29" s="23"/>
      <c r="L29" s="23"/>
      <c r="M29" s="23"/>
      <c r="N29" s="24"/>
      <c r="O29" s="50"/>
      <c r="P29" s="51"/>
      <c r="Q29" s="45">
        <f t="shared" si="5"/>
        <v>6100</v>
      </c>
    </row>
    <row r="30" spans="1:17" s="161" customFormat="1" ht="51" customHeight="1">
      <c r="A30" s="162"/>
      <c r="B30" s="278" t="s">
        <v>401</v>
      </c>
      <c r="C30" s="278" t="s">
        <v>411</v>
      </c>
      <c r="D30" s="279" t="s">
        <v>374</v>
      </c>
      <c r="E30" s="282">
        <v>2400</v>
      </c>
      <c r="F30" s="282">
        <v>2400</v>
      </c>
      <c r="G30" s="23"/>
      <c r="H30" s="23"/>
      <c r="I30" s="24"/>
      <c r="J30" s="49"/>
      <c r="K30" s="23"/>
      <c r="L30" s="23"/>
      <c r="M30" s="23"/>
      <c r="N30" s="24"/>
      <c r="O30" s="50"/>
      <c r="P30" s="51"/>
      <c r="Q30" s="45">
        <f t="shared" si="5"/>
        <v>2400</v>
      </c>
    </row>
    <row r="31" spans="1:17" s="161" customFormat="1" ht="36" customHeight="1">
      <c r="A31" s="162"/>
      <c r="B31" s="278" t="s">
        <v>402</v>
      </c>
      <c r="C31" s="278" t="s">
        <v>411</v>
      </c>
      <c r="D31" s="279" t="s">
        <v>205</v>
      </c>
      <c r="E31" s="282">
        <v>500</v>
      </c>
      <c r="F31" s="282">
        <v>500</v>
      </c>
      <c r="G31" s="23"/>
      <c r="H31" s="23"/>
      <c r="I31" s="24"/>
      <c r="J31" s="49"/>
      <c r="K31" s="23"/>
      <c r="L31" s="23"/>
      <c r="M31" s="23"/>
      <c r="N31" s="24"/>
      <c r="O31" s="50"/>
      <c r="P31" s="51"/>
      <c r="Q31" s="45">
        <f t="shared" si="5"/>
        <v>500</v>
      </c>
    </row>
    <row r="32" spans="1:17" s="161" customFormat="1" ht="42" customHeight="1">
      <c r="A32" s="162"/>
      <c r="B32" s="556" t="s">
        <v>193</v>
      </c>
      <c r="C32" s="280" t="s">
        <v>408</v>
      </c>
      <c r="D32" s="279" t="s">
        <v>275</v>
      </c>
      <c r="E32" s="282">
        <v>5000</v>
      </c>
      <c r="F32" s="282">
        <v>5000</v>
      </c>
      <c r="G32" s="557"/>
      <c r="H32" s="557"/>
      <c r="I32" s="558"/>
      <c r="J32" s="49"/>
      <c r="K32" s="23"/>
      <c r="L32" s="23"/>
      <c r="M32" s="23"/>
      <c r="N32" s="24"/>
      <c r="O32" s="50"/>
      <c r="P32" s="51"/>
      <c r="Q32" s="45">
        <f t="shared" si="5"/>
        <v>5000</v>
      </c>
    </row>
    <row r="33" spans="1:17" s="149" customFormat="1" ht="19.5" customHeight="1">
      <c r="A33" s="142"/>
      <c r="B33" s="143" t="s">
        <v>308</v>
      </c>
      <c r="C33" s="143"/>
      <c r="D33" s="118" t="s">
        <v>303</v>
      </c>
      <c r="E33" s="145">
        <f>E34</f>
        <v>30000</v>
      </c>
      <c r="F33" s="145">
        <f>F34</f>
        <v>30000</v>
      </c>
      <c r="G33" s="145">
        <f>G34</f>
        <v>0</v>
      </c>
      <c r="H33" s="145">
        <f>H34</f>
        <v>0</v>
      </c>
      <c r="I33" s="145">
        <f>I34</f>
        <v>0</v>
      </c>
      <c r="J33" s="145">
        <v>0</v>
      </c>
      <c r="K33" s="146">
        <v>0</v>
      </c>
      <c r="L33" s="146">
        <v>0</v>
      </c>
      <c r="M33" s="146">
        <v>0</v>
      </c>
      <c r="N33" s="147">
        <v>0</v>
      </c>
      <c r="O33" s="148">
        <v>0</v>
      </c>
      <c r="P33" s="147">
        <v>0</v>
      </c>
      <c r="Q33" s="45">
        <f t="shared" si="5"/>
        <v>30000</v>
      </c>
    </row>
    <row r="34" spans="1:17" s="161" customFormat="1" ht="30.75" customHeight="1">
      <c r="A34" s="162"/>
      <c r="B34" s="78" t="s">
        <v>155</v>
      </c>
      <c r="C34" s="78" t="s">
        <v>142</v>
      </c>
      <c r="D34" s="279" t="s">
        <v>377</v>
      </c>
      <c r="E34" s="49">
        <v>30000</v>
      </c>
      <c r="F34" s="23">
        <v>30000</v>
      </c>
      <c r="G34" s="23"/>
      <c r="H34" s="23"/>
      <c r="I34" s="24"/>
      <c r="J34" s="49">
        <v>0</v>
      </c>
      <c r="K34" s="23"/>
      <c r="L34" s="23"/>
      <c r="M34" s="23"/>
      <c r="N34" s="24"/>
      <c r="O34" s="50"/>
      <c r="P34" s="51"/>
      <c r="Q34" s="45">
        <f t="shared" si="5"/>
        <v>30000</v>
      </c>
    </row>
    <row r="35" spans="1:17" s="161" customFormat="1" ht="30.75" customHeight="1">
      <c r="A35" s="162"/>
      <c r="B35" s="156" t="s">
        <v>309</v>
      </c>
      <c r="C35" s="156"/>
      <c r="D35" s="157" t="s">
        <v>158</v>
      </c>
      <c r="E35" s="176">
        <f>SUM(E36:E38)</f>
        <v>131420</v>
      </c>
      <c r="F35" s="176">
        <f aca="true" t="shared" si="7" ref="F35:P35">SUM(F36:F38)</f>
        <v>131420</v>
      </c>
      <c r="G35" s="49">
        <f t="shared" si="7"/>
        <v>0</v>
      </c>
      <c r="H35" s="49">
        <f t="shared" si="7"/>
        <v>0</v>
      </c>
      <c r="I35" s="49">
        <f t="shared" si="7"/>
        <v>0</v>
      </c>
      <c r="J35" s="49">
        <f t="shared" si="7"/>
        <v>0</v>
      </c>
      <c r="K35" s="49">
        <f t="shared" si="7"/>
        <v>0</v>
      </c>
      <c r="L35" s="49">
        <f t="shared" si="7"/>
        <v>0</v>
      </c>
      <c r="M35" s="49">
        <f t="shared" si="7"/>
        <v>0</v>
      </c>
      <c r="N35" s="49">
        <f t="shared" si="7"/>
        <v>0</v>
      </c>
      <c r="O35" s="49">
        <f t="shared" si="7"/>
        <v>0</v>
      </c>
      <c r="P35" s="49">
        <f t="shared" si="7"/>
        <v>0</v>
      </c>
      <c r="Q35" s="45">
        <f t="shared" si="5"/>
        <v>131420</v>
      </c>
    </row>
    <row r="36" spans="1:17" s="161" customFormat="1" ht="45" customHeight="1">
      <c r="A36" s="162"/>
      <c r="B36" s="59" t="s">
        <v>206</v>
      </c>
      <c r="C36" s="59" t="s">
        <v>146</v>
      </c>
      <c r="D36" s="37" t="s">
        <v>207</v>
      </c>
      <c r="E36" s="49">
        <v>15000</v>
      </c>
      <c r="F36" s="23">
        <v>15000</v>
      </c>
      <c r="G36" s="23"/>
      <c r="H36" s="23"/>
      <c r="I36" s="24"/>
      <c r="J36" s="49"/>
      <c r="K36" s="23"/>
      <c r="L36" s="23"/>
      <c r="M36" s="23"/>
      <c r="N36" s="24"/>
      <c r="O36" s="50"/>
      <c r="P36" s="51"/>
      <c r="Q36" s="45">
        <f t="shared" si="5"/>
        <v>15000</v>
      </c>
    </row>
    <row r="37" spans="1:17" s="161" customFormat="1" ht="70.5" customHeight="1">
      <c r="A37" s="162"/>
      <c r="B37" s="286">
        <v>130201</v>
      </c>
      <c r="C37" s="59" t="s">
        <v>146</v>
      </c>
      <c r="D37" s="284" t="s">
        <v>378</v>
      </c>
      <c r="E37" s="49">
        <v>10000</v>
      </c>
      <c r="F37" s="23">
        <v>10000</v>
      </c>
      <c r="G37" s="23"/>
      <c r="H37" s="23"/>
      <c r="I37" s="24"/>
      <c r="J37" s="49"/>
      <c r="K37" s="23"/>
      <c r="L37" s="23"/>
      <c r="M37" s="23"/>
      <c r="N37" s="24"/>
      <c r="O37" s="50"/>
      <c r="P37" s="51"/>
      <c r="Q37" s="45">
        <f t="shared" si="5"/>
        <v>10000</v>
      </c>
    </row>
    <row r="38" spans="1:17" s="161" customFormat="1" ht="46.5" customHeight="1">
      <c r="A38" s="162"/>
      <c r="B38" s="286">
        <v>130204</v>
      </c>
      <c r="C38" s="59" t="s">
        <v>146</v>
      </c>
      <c r="D38" s="279" t="s">
        <v>379</v>
      </c>
      <c r="E38" s="49">
        <v>106420</v>
      </c>
      <c r="F38" s="23">
        <v>106420</v>
      </c>
      <c r="G38" s="23"/>
      <c r="H38" s="23"/>
      <c r="I38" s="24"/>
      <c r="J38" s="49"/>
      <c r="K38" s="23"/>
      <c r="L38" s="23"/>
      <c r="M38" s="23"/>
      <c r="N38" s="24"/>
      <c r="O38" s="50"/>
      <c r="P38" s="51"/>
      <c r="Q38" s="45">
        <f t="shared" si="5"/>
        <v>106420</v>
      </c>
    </row>
    <row r="39" spans="1:17" s="161" customFormat="1" ht="46.5" customHeight="1">
      <c r="A39" s="162"/>
      <c r="B39" s="156" t="s">
        <v>310</v>
      </c>
      <c r="C39" s="156"/>
      <c r="D39" s="157" t="s">
        <v>359</v>
      </c>
      <c r="E39" s="49"/>
      <c r="F39" s="23"/>
      <c r="G39" s="23"/>
      <c r="H39" s="23"/>
      <c r="I39" s="24"/>
      <c r="J39" s="176">
        <f>J40</f>
        <v>15000</v>
      </c>
      <c r="K39" s="176">
        <f aca="true" t="shared" si="8" ref="K39:Q39">K40</f>
        <v>0</v>
      </c>
      <c r="L39" s="176">
        <f t="shared" si="8"/>
        <v>0</v>
      </c>
      <c r="M39" s="176">
        <f t="shared" si="8"/>
        <v>0</v>
      </c>
      <c r="N39" s="176">
        <f t="shared" si="8"/>
        <v>15000</v>
      </c>
      <c r="O39" s="176">
        <f t="shared" si="8"/>
        <v>15000</v>
      </c>
      <c r="P39" s="176">
        <f t="shared" si="8"/>
        <v>15000</v>
      </c>
      <c r="Q39" s="176">
        <f t="shared" si="8"/>
        <v>15000</v>
      </c>
    </row>
    <row r="40" spans="1:17" s="161" customFormat="1" ht="46.5" customHeight="1">
      <c r="A40" s="162"/>
      <c r="B40" s="286">
        <v>150118</v>
      </c>
      <c r="C40" s="286">
        <v>1060</v>
      </c>
      <c r="D40" s="279" t="s">
        <v>380</v>
      </c>
      <c r="E40" s="49"/>
      <c r="F40" s="23"/>
      <c r="G40" s="23"/>
      <c r="H40" s="23"/>
      <c r="I40" s="24"/>
      <c r="J40" s="49">
        <v>15000</v>
      </c>
      <c r="K40" s="23"/>
      <c r="L40" s="23"/>
      <c r="M40" s="23"/>
      <c r="N40" s="24">
        <v>15000</v>
      </c>
      <c r="O40" s="50">
        <v>15000</v>
      </c>
      <c r="P40" s="51">
        <v>15000</v>
      </c>
      <c r="Q40" s="45">
        <f>J40</f>
        <v>15000</v>
      </c>
    </row>
    <row r="41" spans="1:17" s="161" customFormat="1" ht="60.75" customHeight="1">
      <c r="A41" s="162"/>
      <c r="B41" s="175" t="s">
        <v>312</v>
      </c>
      <c r="C41" s="175"/>
      <c r="D41" s="173" t="s">
        <v>160</v>
      </c>
      <c r="E41" s="176">
        <f>E42</f>
        <v>20000</v>
      </c>
      <c r="F41" s="176">
        <f aca="true" t="shared" si="9" ref="F41:Q41">F42</f>
        <v>20000</v>
      </c>
      <c r="G41" s="176">
        <f t="shared" si="9"/>
        <v>0</v>
      </c>
      <c r="H41" s="176">
        <f t="shared" si="9"/>
        <v>0</v>
      </c>
      <c r="I41" s="176">
        <f t="shared" si="9"/>
        <v>0</v>
      </c>
      <c r="J41" s="176">
        <f t="shared" si="9"/>
        <v>0</v>
      </c>
      <c r="K41" s="176">
        <f t="shared" si="9"/>
        <v>0</v>
      </c>
      <c r="L41" s="176">
        <f t="shared" si="9"/>
        <v>0</v>
      </c>
      <c r="M41" s="176">
        <f t="shared" si="9"/>
        <v>0</v>
      </c>
      <c r="N41" s="176">
        <f t="shared" si="9"/>
        <v>0</v>
      </c>
      <c r="O41" s="176">
        <f t="shared" si="9"/>
        <v>0</v>
      </c>
      <c r="P41" s="176">
        <f t="shared" si="9"/>
        <v>0</v>
      </c>
      <c r="Q41" s="176">
        <f t="shared" si="9"/>
        <v>20000</v>
      </c>
    </row>
    <row r="42" spans="1:17" s="161" customFormat="1" ht="62.25" customHeight="1">
      <c r="A42" s="162"/>
      <c r="B42" s="58" t="s">
        <v>41</v>
      </c>
      <c r="C42" s="58" t="s">
        <v>405</v>
      </c>
      <c r="D42" s="37" t="s">
        <v>299</v>
      </c>
      <c r="E42" s="49">
        <v>20000</v>
      </c>
      <c r="F42" s="23">
        <v>20000</v>
      </c>
      <c r="G42" s="23"/>
      <c r="H42" s="23"/>
      <c r="I42" s="24"/>
      <c r="J42" s="49"/>
      <c r="K42" s="23"/>
      <c r="L42" s="23"/>
      <c r="M42" s="23"/>
      <c r="N42" s="24"/>
      <c r="O42" s="50"/>
      <c r="P42" s="51"/>
      <c r="Q42" s="45">
        <f>E42</f>
        <v>20000</v>
      </c>
    </row>
    <row r="43" spans="1:17" s="164" customFormat="1" ht="38.25" customHeight="1">
      <c r="A43" s="163"/>
      <c r="B43" s="143" t="s">
        <v>313</v>
      </c>
      <c r="C43" s="143"/>
      <c r="D43" s="118" t="s">
        <v>161</v>
      </c>
      <c r="E43" s="148">
        <f>E44</f>
        <v>28000</v>
      </c>
      <c r="F43" s="148">
        <f aca="true" t="shared" si="10" ref="F43:Q43">F44</f>
        <v>28000</v>
      </c>
      <c r="G43" s="148">
        <f t="shared" si="10"/>
        <v>0</v>
      </c>
      <c r="H43" s="148">
        <f t="shared" si="10"/>
        <v>0</v>
      </c>
      <c r="I43" s="148">
        <f t="shared" si="10"/>
        <v>0</v>
      </c>
      <c r="J43" s="148">
        <f t="shared" si="10"/>
        <v>0</v>
      </c>
      <c r="K43" s="148">
        <f t="shared" si="10"/>
        <v>0</v>
      </c>
      <c r="L43" s="148">
        <f t="shared" si="10"/>
        <v>0</v>
      </c>
      <c r="M43" s="148">
        <f t="shared" si="10"/>
        <v>0</v>
      </c>
      <c r="N43" s="148">
        <f t="shared" si="10"/>
        <v>0</v>
      </c>
      <c r="O43" s="148">
        <f t="shared" si="10"/>
        <v>0</v>
      </c>
      <c r="P43" s="148">
        <f t="shared" si="10"/>
        <v>0</v>
      </c>
      <c r="Q43" s="148">
        <f t="shared" si="10"/>
        <v>28000</v>
      </c>
    </row>
    <row r="44" spans="1:17" s="166" customFormat="1" ht="20.25">
      <c r="A44" s="165"/>
      <c r="B44" s="59" t="s">
        <v>14</v>
      </c>
      <c r="C44" s="59" t="s">
        <v>139</v>
      </c>
      <c r="D44" s="101" t="s">
        <v>194</v>
      </c>
      <c r="E44" s="49">
        <v>28000</v>
      </c>
      <c r="F44" s="23">
        <v>28000</v>
      </c>
      <c r="G44" s="23"/>
      <c r="H44" s="23"/>
      <c r="I44" s="24"/>
      <c r="J44" s="49"/>
      <c r="K44" s="23"/>
      <c r="L44" s="23"/>
      <c r="M44" s="23"/>
      <c r="N44" s="24"/>
      <c r="O44" s="50"/>
      <c r="P44" s="51"/>
      <c r="Q44" s="45">
        <f>E44</f>
        <v>28000</v>
      </c>
    </row>
    <row r="45" spans="1:17" ht="60.75">
      <c r="A45" s="167"/>
      <c r="B45" s="76" t="s">
        <v>324</v>
      </c>
      <c r="C45" s="76"/>
      <c r="D45" s="77" t="s">
        <v>381</v>
      </c>
      <c r="E45" s="100">
        <f>E46+E56</f>
        <v>34794816</v>
      </c>
      <c r="F45" s="100">
        <f aca="true" t="shared" si="11" ref="F45:Q45">F46+F56</f>
        <v>34794816</v>
      </c>
      <c r="G45" s="100">
        <f t="shared" si="11"/>
        <v>18457126</v>
      </c>
      <c r="H45" s="100">
        <f t="shared" si="11"/>
        <v>6340645</v>
      </c>
      <c r="I45" s="100">
        <f t="shared" si="11"/>
        <v>0</v>
      </c>
      <c r="J45" s="100">
        <f t="shared" si="11"/>
        <v>254250</v>
      </c>
      <c r="K45" s="100">
        <f t="shared" si="11"/>
        <v>250250</v>
      </c>
      <c r="L45" s="100">
        <f t="shared" si="11"/>
        <v>0</v>
      </c>
      <c r="M45" s="100">
        <f t="shared" si="11"/>
        <v>0</v>
      </c>
      <c r="N45" s="100">
        <f t="shared" si="11"/>
        <v>4000</v>
      </c>
      <c r="O45" s="100">
        <f t="shared" si="11"/>
        <v>0</v>
      </c>
      <c r="P45" s="100">
        <f t="shared" si="11"/>
        <v>0</v>
      </c>
      <c r="Q45" s="100">
        <f t="shared" si="11"/>
        <v>35049066</v>
      </c>
    </row>
    <row r="46" spans="1:17" s="149" customFormat="1" ht="19.5" customHeight="1">
      <c r="A46" s="142"/>
      <c r="B46" s="143" t="s">
        <v>26</v>
      </c>
      <c r="C46" s="143"/>
      <c r="D46" s="118" t="s">
        <v>199</v>
      </c>
      <c r="E46" s="145">
        <f>E47+E49+E50+E51+E52+E53+E54+E55</f>
        <v>34401052</v>
      </c>
      <c r="F46" s="145">
        <f>F47+F49+F50+F51+F52+F53+F54+F55</f>
        <v>34401052</v>
      </c>
      <c r="G46" s="145">
        <f>G47+G49+G50+G51+G52+G53+G54+G55</f>
        <v>18192570</v>
      </c>
      <c r="H46" s="145">
        <f>H47+H49+H50+H51+H52+H53+H54+H55</f>
        <v>6340645</v>
      </c>
      <c r="I46" s="145">
        <f>I47+I49+I50+I51+I52+I53+I54+I55</f>
        <v>0</v>
      </c>
      <c r="J46" s="145">
        <f>J48+J49+J50+J51+J52+J53+J54+J55</f>
        <v>254250</v>
      </c>
      <c r="K46" s="145">
        <f aca="true" t="shared" si="12" ref="K46:Q46">K48+K49+K50+K51+K52+K53+K54+K55</f>
        <v>250250</v>
      </c>
      <c r="L46" s="145">
        <f t="shared" si="12"/>
        <v>0</v>
      </c>
      <c r="M46" s="145">
        <f t="shared" si="12"/>
        <v>0</v>
      </c>
      <c r="N46" s="145">
        <f t="shared" si="12"/>
        <v>4000</v>
      </c>
      <c r="O46" s="145">
        <f t="shared" si="12"/>
        <v>0</v>
      </c>
      <c r="P46" s="145">
        <f t="shared" si="12"/>
        <v>0</v>
      </c>
      <c r="Q46" s="145">
        <f t="shared" si="12"/>
        <v>34655302</v>
      </c>
    </row>
    <row r="47" spans="1:17" s="238" customFormat="1" ht="19.5" customHeight="1">
      <c r="A47" s="237"/>
      <c r="B47" s="522" t="s">
        <v>26</v>
      </c>
      <c r="C47" s="523"/>
      <c r="D47" s="524" t="s">
        <v>143</v>
      </c>
      <c r="E47" s="525">
        <f>E48</f>
        <v>29215800</v>
      </c>
      <c r="F47" s="525">
        <f aca="true" t="shared" si="13" ref="F47:P47">F48</f>
        <v>29215800</v>
      </c>
      <c r="G47" s="525">
        <f t="shared" si="13"/>
        <v>16546359</v>
      </c>
      <c r="H47" s="525">
        <f t="shared" si="13"/>
        <v>6030136</v>
      </c>
      <c r="I47" s="525">
        <f t="shared" si="13"/>
        <v>0</v>
      </c>
      <c r="J47" s="525"/>
      <c r="K47" s="525"/>
      <c r="L47" s="525">
        <f t="shared" si="13"/>
        <v>0</v>
      </c>
      <c r="M47" s="525">
        <f t="shared" si="13"/>
        <v>0</v>
      </c>
      <c r="N47" s="525"/>
      <c r="O47" s="525">
        <f t="shared" si="13"/>
        <v>0</v>
      </c>
      <c r="P47" s="525">
        <f t="shared" si="13"/>
        <v>0</v>
      </c>
      <c r="Q47" s="315">
        <f>E47</f>
        <v>29215800</v>
      </c>
    </row>
    <row r="48" spans="1:17" ht="81" customHeight="1">
      <c r="A48" s="150"/>
      <c r="B48" s="526" t="s">
        <v>382</v>
      </c>
      <c r="C48" s="526" t="s">
        <v>383</v>
      </c>
      <c r="D48" s="527" t="s">
        <v>384</v>
      </c>
      <c r="E48" s="528">
        <v>29215800</v>
      </c>
      <c r="F48" s="529">
        <v>29215800</v>
      </c>
      <c r="G48" s="529">
        <v>16546359</v>
      </c>
      <c r="H48" s="529">
        <v>6030136</v>
      </c>
      <c r="I48" s="530"/>
      <c r="J48" s="54">
        <v>246830</v>
      </c>
      <c r="K48" s="95">
        <v>242830</v>
      </c>
      <c r="L48" s="95"/>
      <c r="M48" s="95"/>
      <c r="N48" s="71">
        <v>4000</v>
      </c>
      <c r="O48" s="104"/>
      <c r="P48" s="117"/>
      <c r="Q48" s="115">
        <f>E48+J48</f>
        <v>29462630</v>
      </c>
    </row>
    <row r="49" spans="1:17" ht="81" customHeight="1">
      <c r="A49" s="150"/>
      <c r="B49" s="59" t="s">
        <v>382</v>
      </c>
      <c r="C49" s="59" t="s">
        <v>383</v>
      </c>
      <c r="D49" s="279" t="s">
        <v>384</v>
      </c>
      <c r="E49" s="54">
        <v>2357777</v>
      </c>
      <c r="F49" s="54">
        <v>2357777</v>
      </c>
      <c r="G49" s="116"/>
      <c r="H49" s="116"/>
      <c r="I49" s="241"/>
      <c r="J49" s="54"/>
      <c r="K49" s="95"/>
      <c r="L49" s="95"/>
      <c r="M49" s="95"/>
      <c r="N49" s="71"/>
      <c r="O49" s="104"/>
      <c r="P49" s="117"/>
      <c r="Q49" s="115">
        <f>E49+J49</f>
        <v>2357777</v>
      </c>
    </row>
    <row r="50" spans="1:17" ht="45" customHeight="1">
      <c r="A50" s="150"/>
      <c r="B50" s="78" t="s">
        <v>315</v>
      </c>
      <c r="C50" s="78" t="s">
        <v>144</v>
      </c>
      <c r="D50" s="281" t="s">
        <v>385</v>
      </c>
      <c r="E50" s="54">
        <v>1341713</v>
      </c>
      <c r="F50" s="95">
        <v>1341713</v>
      </c>
      <c r="G50" s="95">
        <v>837980</v>
      </c>
      <c r="H50" s="95">
        <v>175830</v>
      </c>
      <c r="I50" s="71"/>
      <c r="J50" s="54">
        <v>50</v>
      </c>
      <c r="K50" s="95">
        <v>50</v>
      </c>
      <c r="L50" s="95"/>
      <c r="M50" s="95"/>
      <c r="N50" s="71"/>
      <c r="O50" s="54"/>
      <c r="P50" s="86"/>
      <c r="Q50" s="115">
        <f aca="true" t="shared" si="14" ref="Q50:Q57">E50+J50</f>
        <v>1341763</v>
      </c>
    </row>
    <row r="51" spans="1:17" ht="37.5">
      <c r="A51" s="150"/>
      <c r="B51" s="78" t="s">
        <v>316</v>
      </c>
      <c r="C51" s="78" t="s">
        <v>145</v>
      </c>
      <c r="D51" s="236" t="s">
        <v>399</v>
      </c>
      <c r="E51" s="54">
        <v>323027</v>
      </c>
      <c r="F51" s="95">
        <v>323027</v>
      </c>
      <c r="G51" s="95">
        <v>210568</v>
      </c>
      <c r="H51" s="95"/>
      <c r="I51" s="71"/>
      <c r="J51" s="54">
        <v>0</v>
      </c>
      <c r="K51" s="95">
        <v>0</v>
      </c>
      <c r="L51" s="95"/>
      <c r="M51" s="95"/>
      <c r="N51" s="71"/>
      <c r="O51" s="54"/>
      <c r="P51" s="86"/>
      <c r="Q51" s="115">
        <f t="shared" si="14"/>
        <v>323027</v>
      </c>
    </row>
    <row r="52" spans="1:17" ht="18.75">
      <c r="A52" s="150"/>
      <c r="B52" s="278" t="s">
        <v>209</v>
      </c>
      <c r="C52" s="278" t="s">
        <v>145</v>
      </c>
      <c r="D52" s="279" t="s">
        <v>210</v>
      </c>
      <c r="E52" s="54">
        <v>342782</v>
      </c>
      <c r="F52" s="95">
        <v>342782</v>
      </c>
      <c r="G52" s="95">
        <v>232782</v>
      </c>
      <c r="H52" s="95"/>
      <c r="I52" s="71"/>
      <c r="J52" s="54"/>
      <c r="K52" s="95"/>
      <c r="L52" s="95"/>
      <c r="M52" s="95"/>
      <c r="N52" s="71"/>
      <c r="O52" s="54"/>
      <c r="P52" s="86"/>
      <c r="Q52" s="115">
        <f t="shared" si="14"/>
        <v>342782</v>
      </c>
    </row>
    <row r="53" spans="1:17" ht="37.5">
      <c r="A53" s="150"/>
      <c r="B53" s="278" t="s">
        <v>211</v>
      </c>
      <c r="C53" s="278" t="s">
        <v>145</v>
      </c>
      <c r="D53" s="279" t="s">
        <v>212</v>
      </c>
      <c r="E53" s="54">
        <v>424879</v>
      </c>
      <c r="F53" s="95">
        <v>424879</v>
      </c>
      <c r="G53" s="95">
        <v>156864</v>
      </c>
      <c r="H53" s="95">
        <v>101034</v>
      </c>
      <c r="I53" s="71"/>
      <c r="J53" s="54"/>
      <c r="K53" s="95"/>
      <c r="L53" s="95"/>
      <c r="M53" s="95"/>
      <c r="N53" s="71"/>
      <c r="O53" s="54"/>
      <c r="P53" s="86"/>
      <c r="Q53" s="115">
        <f t="shared" si="14"/>
        <v>424879</v>
      </c>
    </row>
    <row r="54" spans="1:17" ht="18.75">
      <c r="A54" s="150"/>
      <c r="B54" s="78" t="s">
        <v>317</v>
      </c>
      <c r="C54" s="78" t="s">
        <v>145</v>
      </c>
      <c r="D54" s="151" t="s">
        <v>318</v>
      </c>
      <c r="E54" s="54">
        <v>355194</v>
      </c>
      <c r="F54" s="95">
        <v>355194</v>
      </c>
      <c r="G54" s="95">
        <v>208017</v>
      </c>
      <c r="H54" s="95">
        <v>33645</v>
      </c>
      <c r="I54" s="71"/>
      <c r="J54" s="54">
        <v>7370</v>
      </c>
      <c r="K54" s="95">
        <v>7370</v>
      </c>
      <c r="L54" s="95"/>
      <c r="M54" s="95"/>
      <c r="N54" s="71"/>
      <c r="O54" s="54"/>
      <c r="P54" s="86"/>
      <c r="Q54" s="115">
        <f t="shared" si="14"/>
        <v>362564</v>
      </c>
    </row>
    <row r="55" spans="1:17" ht="63" customHeight="1">
      <c r="A55" s="150"/>
      <c r="B55" s="78" t="s">
        <v>213</v>
      </c>
      <c r="C55" s="78" t="s">
        <v>145</v>
      </c>
      <c r="D55" s="279" t="s">
        <v>214</v>
      </c>
      <c r="E55" s="54">
        <v>39880</v>
      </c>
      <c r="F55" s="95">
        <v>39880</v>
      </c>
      <c r="G55" s="95"/>
      <c r="H55" s="95"/>
      <c r="I55" s="288"/>
      <c r="J55" s="54"/>
      <c r="K55" s="95"/>
      <c r="L55" s="95"/>
      <c r="M55" s="95"/>
      <c r="N55" s="95"/>
      <c r="O55" s="55"/>
      <c r="P55" s="86"/>
      <c r="Q55" s="115">
        <f t="shared" si="14"/>
        <v>39880</v>
      </c>
    </row>
    <row r="56" spans="1:17" ht="18.75">
      <c r="A56" s="150"/>
      <c r="B56" s="156" t="s">
        <v>309</v>
      </c>
      <c r="C56" s="156"/>
      <c r="D56" s="157" t="s">
        <v>158</v>
      </c>
      <c r="E56" s="158">
        <f>E57</f>
        <v>393764</v>
      </c>
      <c r="F56" s="158">
        <f aca="true" t="shared" si="15" ref="F56:P56">F57</f>
        <v>393764</v>
      </c>
      <c r="G56" s="158">
        <f t="shared" si="15"/>
        <v>264556</v>
      </c>
      <c r="H56" s="158">
        <f t="shared" si="15"/>
        <v>0</v>
      </c>
      <c r="I56" s="158">
        <f t="shared" si="15"/>
        <v>0</v>
      </c>
      <c r="J56" s="158">
        <f t="shared" si="15"/>
        <v>0</v>
      </c>
      <c r="K56" s="158">
        <f t="shared" si="15"/>
        <v>0</v>
      </c>
      <c r="L56" s="158">
        <f t="shared" si="15"/>
        <v>0</v>
      </c>
      <c r="M56" s="158">
        <f t="shared" si="15"/>
        <v>0</v>
      </c>
      <c r="N56" s="158">
        <f t="shared" si="15"/>
        <v>0</v>
      </c>
      <c r="O56" s="158">
        <f t="shared" si="15"/>
        <v>0</v>
      </c>
      <c r="P56" s="531">
        <f t="shared" si="15"/>
        <v>0</v>
      </c>
      <c r="Q56" s="263">
        <f t="shared" si="14"/>
        <v>393764</v>
      </c>
    </row>
    <row r="57" spans="1:17" s="141" customFormat="1" ht="56.25">
      <c r="A57" s="168"/>
      <c r="B57" s="78" t="s">
        <v>319</v>
      </c>
      <c r="C57" s="78" t="s">
        <v>146</v>
      </c>
      <c r="D57" s="169" t="s">
        <v>48</v>
      </c>
      <c r="E57" s="54">
        <v>393764</v>
      </c>
      <c r="F57" s="95">
        <v>393764</v>
      </c>
      <c r="G57" s="95">
        <v>264556</v>
      </c>
      <c r="H57" s="95"/>
      <c r="I57" s="71"/>
      <c r="J57" s="54"/>
      <c r="K57" s="95"/>
      <c r="L57" s="95"/>
      <c r="M57" s="95"/>
      <c r="N57" s="71"/>
      <c r="O57" s="54"/>
      <c r="P57" s="86"/>
      <c r="Q57" s="115">
        <f t="shared" si="14"/>
        <v>393764</v>
      </c>
    </row>
    <row r="58" spans="1:17" s="172" customFormat="1" ht="60.75">
      <c r="A58" s="170"/>
      <c r="B58" s="171" t="s">
        <v>325</v>
      </c>
      <c r="C58" s="171"/>
      <c r="D58" s="81" t="s">
        <v>215</v>
      </c>
      <c r="E58" s="100">
        <f>E59+E61+E95</f>
        <v>48331551</v>
      </c>
      <c r="F58" s="100">
        <f aca="true" t="shared" si="16" ref="F58:Q58">F59+F61+F95</f>
        <v>48331551</v>
      </c>
      <c r="G58" s="100">
        <f t="shared" si="16"/>
        <v>1732196</v>
      </c>
      <c r="H58" s="100">
        <f t="shared" si="16"/>
        <v>237385</v>
      </c>
      <c r="I58" s="100">
        <f t="shared" si="16"/>
        <v>0</v>
      </c>
      <c r="J58" s="100">
        <f t="shared" si="16"/>
        <v>532000</v>
      </c>
      <c r="K58" s="100">
        <f t="shared" si="16"/>
        <v>518402</v>
      </c>
      <c r="L58" s="100">
        <f t="shared" si="16"/>
        <v>113000</v>
      </c>
      <c r="M58" s="100">
        <f t="shared" si="16"/>
        <v>0</v>
      </c>
      <c r="N58" s="100">
        <f t="shared" si="16"/>
        <v>13598</v>
      </c>
      <c r="O58" s="100">
        <f t="shared" si="16"/>
        <v>10000</v>
      </c>
      <c r="P58" s="100">
        <f t="shared" si="16"/>
        <v>10000</v>
      </c>
      <c r="Q58" s="100">
        <f t="shared" si="16"/>
        <v>48863551</v>
      </c>
    </row>
    <row r="59" spans="1:17" s="172" customFormat="1" ht="20.25">
      <c r="A59" s="170"/>
      <c r="B59" s="292" t="s">
        <v>26</v>
      </c>
      <c r="C59" s="292"/>
      <c r="D59" s="297" t="s">
        <v>199</v>
      </c>
      <c r="E59" s="293">
        <f>E60</f>
        <v>848100</v>
      </c>
      <c r="F59" s="293">
        <f aca="true" t="shared" si="17" ref="F59:Q59">F60</f>
        <v>848100</v>
      </c>
      <c r="G59" s="293">
        <f t="shared" si="17"/>
        <v>0</v>
      </c>
      <c r="H59" s="293">
        <f t="shared" si="17"/>
        <v>0</v>
      </c>
      <c r="I59" s="293">
        <f t="shared" si="17"/>
        <v>0</v>
      </c>
      <c r="J59" s="293">
        <f t="shared" si="17"/>
        <v>0</v>
      </c>
      <c r="K59" s="293">
        <f t="shared" si="17"/>
        <v>0</v>
      </c>
      <c r="L59" s="293">
        <f t="shared" si="17"/>
        <v>0</v>
      </c>
      <c r="M59" s="293">
        <f t="shared" si="17"/>
        <v>0</v>
      </c>
      <c r="N59" s="293">
        <f t="shared" si="17"/>
        <v>0</v>
      </c>
      <c r="O59" s="293">
        <f t="shared" si="17"/>
        <v>0</v>
      </c>
      <c r="P59" s="293">
        <f t="shared" si="17"/>
        <v>0</v>
      </c>
      <c r="Q59" s="293">
        <f t="shared" si="17"/>
        <v>848100</v>
      </c>
    </row>
    <row r="60" spans="1:17" s="172" customFormat="1" ht="37.5">
      <c r="A60" s="170"/>
      <c r="B60" s="292" t="s">
        <v>216</v>
      </c>
      <c r="C60" s="58" t="s">
        <v>217</v>
      </c>
      <c r="D60" s="279" t="s">
        <v>218</v>
      </c>
      <c r="E60" s="54">
        <v>848100</v>
      </c>
      <c r="F60" s="298">
        <v>848100</v>
      </c>
      <c r="G60" s="298"/>
      <c r="H60" s="294"/>
      <c r="I60" s="295"/>
      <c r="J60" s="293"/>
      <c r="K60" s="294"/>
      <c r="L60" s="294"/>
      <c r="M60" s="294"/>
      <c r="N60" s="295"/>
      <c r="O60" s="293"/>
      <c r="P60" s="296"/>
      <c r="Q60" s="46">
        <f>E60+J60</f>
        <v>848100</v>
      </c>
    </row>
    <row r="61" spans="1:17" ht="37.5">
      <c r="A61" s="150"/>
      <c r="B61" s="156" t="s">
        <v>28</v>
      </c>
      <c r="C61" s="156"/>
      <c r="D61" s="157" t="s">
        <v>20</v>
      </c>
      <c r="E61" s="158">
        <f>SUM(E62:E94)</f>
        <v>47125651</v>
      </c>
      <c r="F61" s="158">
        <f aca="true" t="shared" si="18" ref="F61:Q61">SUM(F62:F94)</f>
        <v>47125651</v>
      </c>
      <c r="G61" s="158">
        <f t="shared" si="18"/>
        <v>1732196</v>
      </c>
      <c r="H61" s="158">
        <f t="shared" si="18"/>
        <v>237385</v>
      </c>
      <c r="I61" s="158">
        <f t="shared" si="18"/>
        <v>0</v>
      </c>
      <c r="J61" s="158">
        <f t="shared" si="18"/>
        <v>532000</v>
      </c>
      <c r="K61" s="158">
        <f t="shared" si="18"/>
        <v>518402</v>
      </c>
      <c r="L61" s="158">
        <f t="shared" si="18"/>
        <v>113000</v>
      </c>
      <c r="M61" s="158">
        <f t="shared" si="18"/>
        <v>0</v>
      </c>
      <c r="N61" s="158">
        <f t="shared" si="18"/>
        <v>13598</v>
      </c>
      <c r="O61" s="158">
        <f t="shared" si="18"/>
        <v>10000</v>
      </c>
      <c r="P61" s="158">
        <f t="shared" si="18"/>
        <v>10000</v>
      </c>
      <c r="Q61" s="158">
        <f t="shared" si="18"/>
        <v>47657651</v>
      </c>
    </row>
    <row r="62" spans="1:17" ht="131.25">
      <c r="A62" s="150"/>
      <c r="B62" s="278" t="s">
        <v>219</v>
      </c>
      <c r="C62" s="278" t="s">
        <v>408</v>
      </c>
      <c r="D62" s="279" t="s">
        <v>220</v>
      </c>
      <c r="E62" s="240">
        <v>2552500</v>
      </c>
      <c r="F62" s="319">
        <v>2552500</v>
      </c>
      <c r="G62" s="319"/>
      <c r="H62" s="319"/>
      <c r="I62" s="239"/>
      <c r="J62" s="158"/>
      <c r="K62" s="144"/>
      <c r="L62" s="144"/>
      <c r="M62" s="144"/>
      <c r="N62" s="159"/>
      <c r="O62" s="158"/>
      <c r="P62" s="159"/>
      <c r="Q62" s="46">
        <f aca="true" t="shared" si="19" ref="Q62:Q96">E62+J62</f>
        <v>2552500</v>
      </c>
    </row>
    <row r="63" spans="1:17" ht="131.25">
      <c r="A63" s="150"/>
      <c r="B63" s="278" t="s">
        <v>221</v>
      </c>
      <c r="C63" s="278" t="s">
        <v>408</v>
      </c>
      <c r="D63" s="279" t="s">
        <v>222</v>
      </c>
      <c r="E63" s="240">
        <v>445000</v>
      </c>
      <c r="F63" s="319">
        <v>445000</v>
      </c>
      <c r="G63" s="319"/>
      <c r="H63" s="319"/>
      <c r="I63" s="239"/>
      <c r="J63" s="158"/>
      <c r="K63" s="144"/>
      <c r="L63" s="144"/>
      <c r="M63" s="144"/>
      <c r="N63" s="159"/>
      <c r="O63" s="158"/>
      <c r="P63" s="159"/>
      <c r="Q63" s="46">
        <f t="shared" si="19"/>
        <v>445000</v>
      </c>
    </row>
    <row r="64" spans="1:17" ht="112.5">
      <c r="A64" s="150"/>
      <c r="B64" s="278" t="s">
        <v>223</v>
      </c>
      <c r="C64" s="278" t="s">
        <v>408</v>
      </c>
      <c r="D64" s="279" t="s">
        <v>224</v>
      </c>
      <c r="E64" s="240">
        <v>25000</v>
      </c>
      <c r="F64" s="319">
        <v>25000</v>
      </c>
      <c r="G64" s="319"/>
      <c r="H64" s="319"/>
      <c r="I64" s="239"/>
      <c r="J64" s="240">
        <v>10000</v>
      </c>
      <c r="K64" s="319"/>
      <c r="L64" s="319"/>
      <c r="M64" s="319"/>
      <c r="N64" s="239">
        <v>10000</v>
      </c>
      <c r="O64" s="240">
        <v>10000</v>
      </c>
      <c r="P64" s="239">
        <v>10000</v>
      </c>
      <c r="Q64" s="46">
        <f t="shared" si="19"/>
        <v>35000</v>
      </c>
    </row>
    <row r="65" spans="1:17" ht="56.25">
      <c r="A65" s="150"/>
      <c r="B65" s="278" t="s">
        <v>225</v>
      </c>
      <c r="C65" s="321" t="s">
        <v>408</v>
      </c>
      <c r="D65" s="406" t="s">
        <v>226</v>
      </c>
      <c r="E65" s="240">
        <v>168500</v>
      </c>
      <c r="F65" s="319">
        <v>168500</v>
      </c>
      <c r="G65" s="319"/>
      <c r="H65" s="319"/>
      <c r="I65" s="239"/>
      <c r="J65" s="158"/>
      <c r="K65" s="144"/>
      <c r="L65" s="144"/>
      <c r="M65" s="144"/>
      <c r="N65" s="159"/>
      <c r="O65" s="158"/>
      <c r="P65" s="159"/>
      <c r="Q65" s="46">
        <f t="shared" si="19"/>
        <v>168500</v>
      </c>
    </row>
    <row r="66" spans="1:17" ht="56.25">
      <c r="A66" s="150"/>
      <c r="B66" s="278" t="s">
        <v>227</v>
      </c>
      <c r="C66" s="278" t="s">
        <v>408</v>
      </c>
      <c r="D66" s="407" t="s">
        <v>228</v>
      </c>
      <c r="E66" s="240">
        <v>3000</v>
      </c>
      <c r="F66" s="319">
        <v>3000</v>
      </c>
      <c r="G66" s="319"/>
      <c r="H66" s="319"/>
      <c r="I66" s="239"/>
      <c r="J66" s="158"/>
      <c r="K66" s="144"/>
      <c r="L66" s="144"/>
      <c r="M66" s="144"/>
      <c r="N66" s="159"/>
      <c r="O66" s="158"/>
      <c r="P66" s="159"/>
      <c r="Q66" s="46">
        <f t="shared" si="19"/>
        <v>3000</v>
      </c>
    </row>
    <row r="67" spans="1:17" ht="150">
      <c r="A67" s="150"/>
      <c r="B67" s="278" t="s">
        <v>229</v>
      </c>
      <c r="C67" s="278" t="s">
        <v>297</v>
      </c>
      <c r="D67" s="408" t="s">
        <v>230</v>
      </c>
      <c r="E67" s="240">
        <v>1035000</v>
      </c>
      <c r="F67" s="319">
        <v>1035000</v>
      </c>
      <c r="G67" s="319"/>
      <c r="H67" s="319"/>
      <c r="I67" s="239"/>
      <c r="J67" s="158"/>
      <c r="K67" s="144"/>
      <c r="L67" s="144"/>
      <c r="M67" s="144"/>
      <c r="N67" s="159"/>
      <c r="O67" s="158"/>
      <c r="P67" s="159"/>
      <c r="Q67" s="46">
        <f t="shared" si="19"/>
        <v>1035000</v>
      </c>
    </row>
    <row r="68" spans="1:17" ht="150">
      <c r="A68" s="150"/>
      <c r="B68" s="278" t="s">
        <v>231</v>
      </c>
      <c r="C68" s="278" t="s">
        <v>297</v>
      </c>
      <c r="D68" s="408" t="s">
        <v>232</v>
      </c>
      <c r="E68" s="240">
        <v>584000</v>
      </c>
      <c r="F68" s="319">
        <v>584000</v>
      </c>
      <c r="G68" s="319"/>
      <c r="H68" s="319"/>
      <c r="I68" s="239"/>
      <c r="J68" s="158"/>
      <c r="K68" s="144"/>
      <c r="L68" s="144"/>
      <c r="M68" s="144"/>
      <c r="N68" s="159"/>
      <c r="O68" s="158"/>
      <c r="P68" s="159"/>
      <c r="Q68" s="46">
        <f t="shared" si="19"/>
        <v>584000</v>
      </c>
    </row>
    <row r="69" spans="1:17" ht="131.25">
      <c r="A69" s="150"/>
      <c r="B69" s="278" t="s">
        <v>233</v>
      </c>
      <c r="C69" s="278" t="s">
        <v>297</v>
      </c>
      <c r="D69" s="408" t="s">
        <v>234</v>
      </c>
      <c r="E69" s="240">
        <v>25000</v>
      </c>
      <c r="F69" s="319">
        <v>25000</v>
      </c>
      <c r="G69" s="319"/>
      <c r="H69" s="319"/>
      <c r="I69" s="239"/>
      <c r="J69" s="158"/>
      <c r="K69" s="144"/>
      <c r="L69" s="144"/>
      <c r="M69" s="144"/>
      <c r="N69" s="159"/>
      <c r="O69" s="158"/>
      <c r="P69" s="159"/>
      <c r="Q69" s="46">
        <f t="shared" si="19"/>
        <v>25000</v>
      </c>
    </row>
    <row r="70" spans="1:17" ht="262.5">
      <c r="A70" s="150"/>
      <c r="B70" s="278" t="s">
        <v>235</v>
      </c>
      <c r="C70" s="278" t="s">
        <v>297</v>
      </c>
      <c r="D70" s="408" t="s">
        <v>236</v>
      </c>
      <c r="E70" s="240">
        <v>319500</v>
      </c>
      <c r="F70" s="319">
        <v>319500</v>
      </c>
      <c r="G70" s="319"/>
      <c r="H70" s="319"/>
      <c r="I70" s="239"/>
      <c r="J70" s="158"/>
      <c r="K70" s="144"/>
      <c r="L70" s="144"/>
      <c r="M70" s="144"/>
      <c r="N70" s="159"/>
      <c r="O70" s="158"/>
      <c r="P70" s="159"/>
      <c r="Q70" s="46">
        <f t="shared" si="19"/>
        <v>319500</v>
      </c>
    </row>
    <row r="71" spans="1:17" ht="262.5">
      <c r="A71" s="150"/>
      <c r="B71" s="278" t="s">
        <v>237</v>
      </c>
      <c r="C71" s="278" t="s">
        <v>297</v>
      </c>
      <c r="D71" s="408" t="s">
        <v>238</v>
      </c>
      <c r="E71" s="240">
        <v>131000</v>
      </c>
      <c r="F71" s="319">
        <v>131000</v>
      </c>
      <c r="G71" s="319"/>
      <c r="H71" s="319"/>
      <c r="I71" s="239"/>
      <c r="J71" s="158"/>
      <c r="K71" s="144"/>
      <c r="L71" s="144"/>
      <c r="M71" s="144"/>
      <c r="N71" s="159"/>
      <c r="O71" s="158"/>
      <c r="P71" s="159"/>
      <c r="Q71" s="46">
        <f t="shared" si="19"/>
        <v>131000</v>
      </c>
    </row>
    <row r="72" spans="1:17" ht="56.25">
      <c r="A72" s="150"/>
      <c r="B72" s="278" t="s">
        <v>239</v>
      </c>
      <c r="C72" s="278" t="s">
        <v>297</v>
      </c>
      <c r="D72" s="408" t="s">
        <v>240</v>
      </c>
      <c r="E72" s="240">
        <v>371100</v>
      </c>
      <c r="F72" s="319">
        <v>371100</v>
      </c>
      <c r="G72" s="319"/>
      <c r="H72" s="319"/>
      <c r="I72" s="239"/>
      <c r="J72" s="158"/>
      <c r="K72" s="144"/>
      <c r="L72" s="144"/>
      <c r="M72" s="144"/>
      <c r="N72" s="159"/>
      <c r="O72" s="158"/>
      <c r="P72" s="159"/>
      <c r="Q72" s="46">
        <f t="shared" si="19"/>
        <v>371100</v>
      </c>
    </row>
    <row r="73" spans="1:17" ht="37.5">
      <c r="A73" s="150"/>
      <c r="B73" s="278" t="s">
        <v>241</v>
      </c>
      <c r="C73" s="278" t="s">
        <v>297</v>
      </c>
      <c r="D73" s="408" t="s">
        <v>242</v>
      </c>
      <c r="E73" s="240">
        <v>205000</v>
      </c>
      <c r="F73" s="319">
        <v>205000</v>
      </c>
      <c r="G73" s="319"/>
      <c r="H73" s="319"/>
      <c r="I73" s="239"/>
      <c r="J73" s="158"/>
      <c r="K73" s="144"/>
      <c r="L73" s="144"/>
      <c r="M73" s="144"/>
      <c r="N73" s="159"/>
      <c r="O73" s="158"/>
      <c r="P73" s="159"/>
      <c r="Q73" s="46">
        <f t="shared" si="19"/>
        <v>205000</v>
      </c>
    </row>
    <row r="74" spans="1:17" s="172" customFormat="1" ht="31.5" customHeight="1">
      <c r="A74" s="170"/>
      <c r="B74" s="320" t="s">
        <v>243</v>
      </c>
      <c r="C74" s="320" t="s">
        <v>297</v>
      </c>
      <c r="D74" s="408" t="s">
        <v>244</v>
      </c>
      <c r="E74" s="54">
        <v>366500</v>
      </c>
      <c r="F74" s="36">
        <v>366500</v>
      </c>
      <c r="G74" s="36"/>
      <c r="H74" s="36"/>
      <c r="I74" s="84"/>
      <c r="J74" s="54"/>
      <c r="K74" s="36"/>
      <c r="L74" s="36"/>
      <c r="M74" s="36"/>
      <c r="N74" s="84"/>
      <c r="O74" s="52"/>
      <c r="P74" s="53"/>
      <c r="Q74" s="46">
        <f t="shared" si="19"/>
        <v>366500</v>
      </c>
    </row>
    <row r="75" spans="1:17" s="166" customFormat="1" ht="56.25">
      <c r="A75" s="165"/>
      <c r="B75" s="320" t="s">
        <v>245</v>
      </c>
      <c r="C75" s="320" t="s">
        <v>297</v>
      </c>
      <c r="D75" s="408" t="s">
        <v>246</v>
      </c>
      <c r="E75" s="54">
        <v>140000</v>
      </c>
      <c r="F75" s="36">
        <v>140000</v>
      </c>
      <c r="G75" s="36"/>
      <c r="H75" s="36"/>
      <c r="I75" s="84"/>
      <c r="J75" s="54"/>
      <c r="K75" s="36"/>
      <c r="L75" s="36"/>
      <c r="M75" s="36"/>
      <c r="N75" s="84"/>
      <c r="O75" s="52"/>
      <c r="P75" s="53"/>
      <c r="Q75" s="46">
        <f t="shared" si="19"/>
        <v>140000</v>
      </c>
    </row>
    <row r="76" spans="1:17" s="166" customFormat="1" ht="37.5">
      <c r="A76" s="165"/>
      <c r="B76" s="278" t="s">
        <v>247</v>
      </c>
      <c r="C76" s="278" t="s">
        <v>411</v>
      </c>
      <c r="D76" s="408" t="s">
        <v>248</v>
      </c>
      <c r="E76" s="54">
        <v>276600</v>
      </c>
      <c r="F76" s="36">
        <v>276600</v>
      </c>
      <c r="G76" s="36"/>
      <c r="H76" s="36"/>
      <c r="I76" s="84"/>
      <c r="J76" s="54"/>
      <c r="K76" s="36"/>
      <c r="L76" s="36"/>
      <c r="M76" s="36"/>
      <c r="N76" s="84"/>
      <c r="O76" s="52"/>
      <c r="P76" s="53"/>
      <c r="Q76" s="46">
        <f t="shared" si="19"/>
        <v>276600</v>
      </c>
    </row>
    <row r="77" spans="1:17" s="166" customFormat="1" ht="37.5">
      <c r="A77" s="165"/>
      <c r="B77" s="278" t="s">
        <v>249</v>
      </c>
      <c r="C77" s="278" t="s">
        <v>411</v>
      </c>
      <c r="D77" s="408" t="s">
        <v>114</v>
      </c>
      <c r="E77" s="54">
        <v>300600</v>
      </c>
      <c r="F77" s="36">
        <v>300600</v>
      </c>
      <c r="G77" s="36"/>
      <c r="H77" s="36"/>
      <c r="I77" s="84"/>
      <c r="J77" s="54"/>
      <c r="K77" s="36"/>
      <c r="L77" s="36"/>
      <c r="M77" s="36"/>
      <c r="N77" s="84"/>
      <c r="O77" s="52"/>
      <c r="P77" s="53"/>
      <c r="Q77" s="46">
        <f t="shared" si="19"/>
        <v>300600</v>
      </c>
    </row>
    <row r="78" spans="1:17" s="166" customFormat="1" ht="37.5">
      <c r="A78" s="165"/>
      <c r="B78" s="280" t="s">
        <v>250</v>
      </c>
      <c r="C78" s="280" t="s">
        <v>411</v>
      </c>
      <c r="D78" s="408" t="s">
        <v>251</v>
      </c>
      <c r="E78" s="54">
        <v>12773900</v>
      </c>
      <c r="F78" s="36">
        <v>12773900</v>
      </c>
      <c r="G78" s="36"/>
      <c r="H78" s="36"/>
      <c r="I78" s="84"/>
      <c r="J78" s="54"/>
      <c r="K78" s="36"/>
      <c r="L78" s="36"/>
      <c r="M78" s="36"/>
      <c r="N78" s="84"/>
      <c r="O78" s="52"/>
      <c r="P78" s="53"/>
      <c r="Q78" s="46">
        <f t="shared" si="19"/>
        <v>12773900</v>
      </c>
    </row>
    <row r="79" spans="1:17" s="166" customFormat="1" ht="37.5">
      <c r="A79" s="165"/>
      <c r="B79" s="278" t="s">
        <v>252</v>
      </c>
      <c r="C79" s="278" t="s">
        <v>411</v>
      </c>
      <c r="D79" s="408" t="s">
        <v>253</v>
      </c>
      <c r="E79" s="54">
        <v>2043000</v>
      </c>
      <c r="F79" s="36">
        <v>2043000</v>
      </c>
      <c r="G79" s="36"/>
      <c r="H79" s="36"/>
      <c r="I79" s="84"/>
      <c r="J79" s="54"/>
      <c r="K79" s="36"/>
      <c r="L79" s="36"/>
      <c r="M79" s="36"/>
      <c r="N79" s="84"/>
      <c r="O79" s="52"/>
      <c r="P79" s="53"/>
      <c r="Q79" s="46">
        <f t="shared" si="19"/>
        <v>2043000</v>
      </c>
    </row>
    <row r="80" spans="1:17" s="166" customFormat="1" ht="20.25">
      <c r="A80" s="165"/>
      <c r="B80" s="278" t="s">
        <v>254</v>
      </c>
      <c r="C80" s="278" t="s">
        <v>411</v>
      </c>
      <c r="D80" s="408" t="s">
        <v>255</v>
      </c>
      <c r="E80" s="54">
        <v>2763600</v>
      </c>
      <c r="F80" s="36">
        <v>2763600</v>
      </c>
      <c r="G80" s="36"/>
      <c r="H80" s="36"/>
      <c r="I80" s="84"/>
      <c r="J80" s="54"/>
      <c r="K80" s="36"/>
      <c r="L80" s="36"/>
      <c r="M80" s="36"/>
      <c r="N80" s="84"/>
      <c r="O80" s="52"/>
      <c r="P80" s="53"/>
      <c r="Q80" s="46">
        <f t="shared" si="19"/>
        <v>2763600</v>
      </c>
    </row>
    <row r="81" spans="1:17" s="166" customFormat="1" ht="112.5">
      <c r="A81" s="165"/>
      <c r="B81" s="278" t="s">
        <v>256</v>
      </c>
      <c r="C81" s="278" t="s">
        <v>411</v>
      </c>
      <c r="D81" s="408" t="s">
        <v>281</v>
      </c>
      <c r="E81" s="54">
        <v>720700</v>
      </c>
      <c r="F81" s="36">
        <v>720700</v>
      </c>
      <c r="G81" s="36"/>
      <c r="H81" s="36"/>
      <c r="I81" s="84"/>
      <c r="J81" s="54"/>
      <c r="K81" s="36"/>
      <c r="L81" s="36"/>
      <c r="M81" s="36"/>
      <c r="N81" s="84"/>
      <c r="O81" s="52"/>
      <c r="P81" s="53"/>
      <c r="Q81" s="46">
        <f t="shared" si="19"/>
        <v>720700</v>
      </c>
    </row>
    <row r="82" spans="1:17" s="166" customFormat="1" ht="20.25">
      <c r="A82" s="165"/>
      <c r="B82" s="278" t="s">
        <v>257</v>
      </c>
      <c r="C82" s="278" t="s">
        <v>411</v>
      </c>
      <c r="D82" s="408" t="s">
        <v>258</v>
      </c>
      <c r="E82" s="54">
        <v>83000</v>
      </c>
      <c r="F82" s="36">
        <v>83000</v>
      </c>
      <c r="G82" s="36"/>
      <c r="H82" s="36"/>
      <c r="I82" s="84"/>
      <c r="J82" s="54"/>
      <c r="K82" s="36"/>
      <c r="L82" s="36"/>
      <c r="M82" s="36"/>
      <c r="N82" s="84"/>
      <c r="O82" s="52"/>
      <c r="P82" s="53"/>
      <c r="Q82" s="46">
        <f t="shared" si="19"/>
        <v>83000</v>
      </c>
    </row>
    <row r="83" spans="1:17" s="166" customFormat="1" ht="37.5">
      <c r="A83" s="165"/>
      <c r="B83" s="278" t="s">
        <v>259</v>
      </c>
      <c r="C83" s="278" t="s">
        <v>411</v>
      </c>
      <c r="D83" s="408" t="s">
        <v>260</v>
      </c>
      <c r="E83" s="54">
        <v>8772000</v>
      </c>
      <c r="F83" s="36">
        <v>8772000</v>
      </c>
      <c r="G83" s="36"/>
      <c r="H83" s="36"/>
      <c r="I83" s="84"/>
      <c r="J83" s="54"/>
      <c r="K83" s="36"/>
      <c r="L83" s="36"/>
      <c r="M83" s="36"/>
      <c r="N83" s="84"/>
      <c r="O83" s="52"/>
      <c r="P83" s="53"/>
      <c r="Q83" s="46">
        <f t="shared" si="19"/>
        <v>8772000</v>
      </c>
    </row>
    <row r="84" spans="1:17" s="166" customFormat="1" ht="56.25">
      <c r="A84" s="165"/>
      <c r="B84" s="278" t="s">
        <v>261</v>
      </c>
      <c r="C84" s="278" t="s">
        <v>404</v>
      </c>
      <c r="D84" s="408" t="s">
        <v>262</v>
      </c>
      <c r="E84" s="54">
        <v>3990800</v>
      </c>
      <c r="F84" s="36">
        <v>3990800</v>
      </c>
      <c r="G84" s="36"/>
      <c r="H84" s="36"/>
      <c r="I84" s="84"/>
      <c r="J84" s="54"/>
      <c r="K84" s="36"/>
      <c r="L84" s="36"/>
      <c r="M84" s="36"/>
      <c r="N84" s="84"/>
      <c r="O84" s="52"/>
      <c r="P84" s="53"/>
      <c r="Q84" s="46">
        <f t="shared" si="19"/>
        <v>3990800</v>
      </c>
    </row>
    <row r="85" spans="1:17" s="166" customFormat="1" ht="75">
      <c r="A85" s="165"/>
      <c r="B85" s="278" t="s">
        <v>263</v>
      </c>
      <c r="C85" s="278" t="s">
        <v>404</v>
      </c>
      <c r="D85" s="408" t="s">
        <v>264</v>
      </c>
      <c r="E85" s="54">
        <v>891000</v>
      </c>
      <c r="F85" s="36">
        <v>891000</v>
      </c>
      <c r="G85" s="36"/>
      <c r="H85" s="36"/>
      <c r="I85" s="84"/>
      <c r="J85" s="54"/>
      <c r="K85" s="36"/>
      <c r="L85" s="36"/>
      <c r="M85" s="36"/>
      <c r="N85" s="84"/>
      <c r="O85" s="52"/>
      <c r="P85" s="53"/>
      <c r="Q85" s="46">
        <f t="shared" si="19"/>
        <v>891000</v>
      </c>
    </row>
    <row r="86" spans="1:17" s="166" customFormat="1" ht="93.75">
      <c r="A86" s="165"/>
      <c r="B86" s="278" t="s">
        <v>279</v>
      </c>
      <c r="C86" s="278" t="s">
        <v>404</v>
      </c>
      <c r="D86" s="408" t="s">
        <v>280</v>
      </c>
      <c r="E86" s="54">
        <v>15000</v>
      </c>
      <c r="F86" s="36">
        <v>15000</v>
      </c>
      <c r="G86" s="36"/>
      <c r="H86" s="36"/>
      <c r="I86" s="84"/>
      <c r="J86" s="54"/>
      <c r="K86" s="36"/>
      <c r="L86" s="36"/>
      <c r="M86" s="36"/>
      <c r="N86" s="84"/>
      <c r="O86" s="52"/>
      <c r="P86" s="53"/>
      <c r="Q86" s="46">
        <f t="shared" si="19"/>
        <v>15000</v>
      </c>
    </row>
    <row r="87" spans="1:17" s="166" customFormat="1" ht="37.5">
      <c r="A87" s="165"/>
      <c r="B87" s="278" t="s">
        <v>282</v>
      </c>
      <c r="C87" s="278" t="s">
        <v>404</v>
      </c>
      <c r="D87" s="408" t="s">
        <v>283</v>
      </c>
      <c r="E87" s="54">
        <v>807600</v>
      </c>
      <c r="F87" s="36">
        <v>807600</v>
      </c>
      <c r="G87" s="36"/>
      <c r="H87" s="36"/>
      <c r="I87" s="84"/>
      <c r="J87" s="54"/>
      <c r="K87" s="36"/>
      <c r="L87" s="36"/>
      <c r="M87" s="36"/>
      <c r="N87" s="84"/>
      <c r="O87" s="52"/>
      <c r="P87" s="53"/>
      <c r="Q87" s="46">
        <f t="shared" si="19"/>
        <v>807600</v>
      </c>
    </row>
    <row r="88" spans="1:17" s="166" customFormat="1" ht="112.5">
      <c r="A88" s="165"/>
      <c r="B88" s="278" t="s">
        <v>265</v>
      </c>
      <c r="C88" s="278" t="s">
        <v>404</v>
      </c>
      <c r="D88" s="408" t="s">
        <v>266</v>
      </c>
      <c r="E88" s="54">
        <v>3500</v>
      </c>
      <c r="F88" s="36">
        <v>3500</v>
      </c>
      <c r="G88" s="36"/>
      <c r="H88" s="36"/>
      <c r="I88" s="84"/>
      <c r="J88" s="54"/>
      <c r="K88" s="36"/>
      <c r="L88" s="36"/>
      <c r="M88" s="36"/>
      <c r="N88" s="84"/>
      <c r="O88" s="52"/>
      <c r="P88" s="53"/>
      <c r="Q88" s="46">
        <f t="shared" si="19"/>
        <v>3500</v>
      </c>
    </row>
    <row r="89" spans="1:17" s="166" customFormat="1" ht="37.5">
      <c r="A89" s="165"/>
      <c r="B89" s="278" t="s">
        <v>267</v>
      </c>
      <c r="C89" s="278" t="s">
        <v>408</v>
      </c>
      <c r="D89" s="279" t="s">
        <v>268</v>
      </c>
      <c r="E89" s="54">
        <v>23200</v>
      </c>
      <c r="F89" s="36">
        <v>23200</v>
      </c>
      <c r="G89" s="36"/>
      <c r="H89" s="36"/>
      <c r="I89" s="84"/>
      <c r="J89" s="54"/>
      <c r="K89" s="36"/>
      <c r="L89" s="36"/>
      <c r="M89" s="36"/>
      <c r="N89" s="84"/>
      <c r="O89" s="52"/>
      <c r="P89" s="53"/>
      <c r="Q89" s="46">
        <f t="shared" si="19"/>
        <v>23200</v>
      </c>
    </row>
    <row r="90" spans="1:17" s="166" customFormat="1" ht="37.5">
      <c r="A90" s="165"/>
      <c r="B90" s="278" t="s">
        <v>269</v>
      </c>
      <c r="C90" s="278" t="s">
        <v>410</v>
      </c>
      <c r="D90" s="279" t="s">
        <v>270</v>
      </c>
      <c r="E90" s="54">
        <v>2636551</v>
      </c>
      <c r="F90" s="36">
        <v>2636551</v>
      </c>
      <c r="G90" s="36">
        <v>1732196</v>
      </c>
      <c r="H90" s="36">
        <v>237385</v>
      </c>
      <c r="I90" s="84"/>
      <c r="J90" s="54">
        <v>522000</v>
      </c>
      <c r="K90" s="36">
        <v>518402</v>
      </c>
      <c r="L90" s="36">
        <v>113000</v>
      </c>
      <c r="M90" s="36"/>
      <c r="N90" s="84">
        <v>3598</v>
      </c>
      <c r="O90" s="52"/>
      <c r="P90" s="53"/>
      <c r="Q90" s="46">
        <f t="shared" si="19"/>
        <v>3158551</v>
      </c>
    </row>
    <row r="91" spans="1:17" s="166" customFormat="1" ht="131.25">
      <c r="A91" s="165"/>
      <c r="B91" s="278" t="s">
        <v>271</v>
      </c>
      <c r="C91" s="278" t="s">
        <v>409</v>
      </c>
      <c r="D91" s="395" t="s">
        <v>272</v>
      </c>
      <c r="E91" s="54">
        <v>166500</v>
      </c>
      <c r="F91" s="36">
        <v>166500</v>
      </c>
      <c r="G91" s="36"/>
      <c r="H91" s="36"/>
      <c r="I91" s="84"/>
      <c r="J91" s="54"/>
      <c r="K91" s="36"/>
      <c r="L91" s="36"/>
      <c r="M91" s="36"/>
      <c r="N91" s="84"/>
      <c r="O91" s="52"/>
      <c r="P91" s="53"/>
      <c r="Q91" s="46">
        <f t="shared" si="19"/>
        <v>166500</v>
      </c>
    </row>
    <row r="92" spans="1:17" s="166" customFormat="1" ht="131.25">
      <c r="A92" s="165"/>
      <c r="B92" s="278" t="s">
        <v>273</v>
      </c>
      <c r="C92" s="278" t="s">
        <v>404</v>
      </c>
      <c r="D92" s="279" t="s">
        <v>274</v>
      </c>
      <c r="E92" s="54">
        <v>26000</v>
      </c>
      <c r="F92" s="36">
        <v>26000</v>
      </c>
      <c r="G92" s="36"/>
      <c r="H92" s="36"/>
      <c r="I92" s="84"/>
      <c r="J92" s="54"/>
      <c r="K92" s="36"/>
      <c r="L92" s="36"/>
      <c r="M92" s="36"/>
      <c r="N92" s="84"/>
      <c r="O92" s="52"/>
      <c r="P92" s="53"/>
      <c r="Q92" s="46">
        <f t="shared" si="19"/>
        <v>26000</v>
      </c>
    </row>
    <row r="93" spans="1:17" s="166" customFormat="1" ht="37.5">
      <c r="A93" s="165"/>
      <c r="B93" s="280" t="s">
        <v>193</v>
      </c>
      <c r="C93" s="280" t="s">
        <v>408</v>
      </c>
      <c r="D93" s="279" t="s">
        <v>275</v>
      </c>
      <c r="E93" s="54">
        <v>5000</v>
      </c>
      <c r="F93" s="36">
        <v>5000</v>
      </c>
      <c r="G93" s="36"/>
      <c r="H93" s="36"/>
      <c r="I93" s="84"/>
      <c r="J93" s="54"/>
      <c r="K93" s="36"/>
      <c r="L93" s="36"/>
      <c r="M93" s="36"/>
      <c r="N93" s="84"/>
      <c r="O93" s="52"/>
      <c r="P93" s="53"/>
      <c r="Q93" s="46">
        <f t="shared" si="19"/>
        <v>5000</v>
      </c>
    </row>
    <row r="94" spans="1:17" s="166" customFormat="1" ht="56.25">
      <c r="A94" s="165"/>
      <c r="B94" s="278" t="s">
        <v>276</v>
      </c>
      <c r="C94" s="278" t="s">
        <v>409</v>
      </c>
      <c r="D94" s="279" t="s">
        <v>277</v>
      </c>
      <c r="E94" s="54">
        <v>4456000</v>
      </c>
      <c r="F94" s="36">
        <v>4456000</v>
      </c>
      <c r="G94" s="36"/>
      <c r="H94" s="36"/>
      <c r="I94" s="84"/>
      <c r="J94" s="54"/>
      <c r="K94" s="36"/>
      <c r="L94" s="36"/>
      <c r="M94" s="36"/>
      <c r="N94" s="84"/>
      <c r="O94" s="52"/>
      <c r="P94" s="53"/>
      <c r="Q94" s="46">
        <f t="shared" si="19"/>
        <v>4456000</v>
      </c>
    </row>
    <row r="95" spans="1:17" s="166" customFormat="1" ht="56.25">
      <c r="A95" s="165"/>
      <c r="B95" s="369" t="s">
        <v>52</v>
      </c>
      <c r="C95" s="369"/>
      <c r="D95" s="370" t="s">
        <v>53</v>
      </c>
      <c r="E95" s="54">
        <f>E96</f>
        <v>357800</v>
      </c>
      <c r="F95" s="54">
        <f>F96</f>
        <v>357800</v>
      </c>
      <c r="G95" s="36"/>
      <c r="H95" s="36"/>
      <c r="I95" s="84"/>
      <c r="J95" s="54"/>
      <c r="K95" s="36"/>
      <c r="L95" s="36"/>
      <c r="M95" s="36"/>
      <c r="N95" s="84"/>
      <c r="O95" s="52"/>
      <c r="P95" s="53"/>
      <c r="Q95" s="371">
        <f t="shared" si="19"/>
        <v>357800</v>
      </c>
    </row>
    <row r="96" spans="1:17" s="166" customFormat="1" ht="56.25">
      <c r="A96" s="165"/>
      <c r="B96" s="278">
        <v>170102</v>
      </c>
      <c r="C96" s="278" t="s">
        <v>297</v>
      </c>
      <c r="D96" s="279" t="s">
        <v>278</v>
      </c>
      <c r="E96" s="54">
        <v>357800</v>
      </c>
      <c r="F96" s="36">
        <v>357800</v>
      </c>
      <c r="G96" s="36"/>
      <c r="H96" s="36"/>
      <c r="I96" s="84"/>
      <c r="J96" s="54"/>
      <c r="K96" s="36"/>
      <c r="L96" s="36"/>
      <c r="M96" s="36"/>
      <c r="N96" s="84"/>
      <c r="O96" s="52"/>
      <c r="P96" s="53"/>
      <c r="Q96" s="46">
        <f t="shared" si="19"/>
        <v>357800</v>
      </c>
    </row>
    <row r="97" spans="1:17" ht="60.75">
      <c r="A97" s="150"/>
      <c r="B97" s="76" t="s">
        <v>328</v>
      </c>
      <c r="C97" s="76"/>
      <c r="D97" s="77" t="s">
        <v>284</v>
      </c>
      <c r="E97" s="100">
        <f>E98</f>
        <v>3725744</v>
      </c>
      <c r="F97" s="100">
        <f aca="true" t="shared" si="20" ref="F97:Q97">F98</f>
        <v>3725744</v>
      </c>
      <c r="G97" s="100">
        <f t="shared" si="20"/>
        <v>2250160</v>
      </c>
      <c r="H97" s="100">
        <f t="shared" si="20"/>
        <v>612948</v>
      </c>
      <c r="I97" s="100">
        <f t="shared" si="20"/>
        <v>0</v>
      </c>
      <c r="J97" s="100">
        <f t="shared" si="20"/>
        <v>136200</v>
      </c>
      <c r="K97" s="100">
        <f t="shared" si="20"/>
        <v>101200</v>
      </c>
      <c r="L97" s="100">
        <f t="shared" si="20"/>
        <v>2300</v>
      </c>
      <c r="M97" s="100">
        <f t="shared" si="20"/>
        <v>1350</v>
      </c>
      <c r="N97" s="100">
        <f t="shared" si="20"/>
        <v>35000</v>
      </c>
      <c r="O97" s="100">
        <f t="shared" si="20"/>
        <v>29000</v>
      </c>
      <c r="P97" s="100">
        <f t="shared" si="20"/>
        <v>29000</v>
      </c>
      <c r="Q97" s="100">
        <f t="shared" si="20"/>
        <v>3861944</v>
      </c>
    </row>
    <row r="98" spans="1:17" ht="18.75">
      <c r="A98" s="150"/>
      <c r="B98" s="156" t="s">
        <v>307</v>
      </c>
      <c r="C98" s="156"/>
      <c r="D98" s="157" t="s">
        <v>302</v>
      </c>
      <c r="E98" s="158">
        <f>SUM(E99:E104)</f>
        <v>3725744</v>
      </c>
      <c r="F98" s="158">
        <f aca="true" t="shared" si="21" ref="F98:Q98">SUM(F99:F104)</f>
        <v>3725744</v>
      </c>
      <c r="G98" s="158">
        <f t="shared" si="21"/>
        <v>2250160</v>
      </c>
      <c r="H98" s="158">
        <f t="shared" si="21"/>
        <v>612948</v>
      </c>
      <c r="I98" s="158">
        <f t="shared" si="21"/>
        <v>0</v>
      </c>
      <c r="J98" s="158">
        <f t="shared" si="21"/>
        <v>136200</v>
      </c>
      <c r="K98" s="158">
        <f t="shared" si="21"/>
        <v>101200</v>
      </c>
      <c r="L98" s="158">
        <f t="shared" si="21"/>
        <v>2300</v>
      </c>
      <c r="M98" s="158">
        <f t="shared" si="21"/>
        <v>1350</v>
      </c>
      <c r="N98" s="158">
        <f t="shared" si="21"/>
        <v>35000</v>
      </c>
      <c r="O98" s="158">
        <f t="shared" si="21"/>
        <v>29000</v>
      </c>
      <c r="P98" s="158">
        <f t="shared" si="21"/>
        <v>29000</v>
      </c>
      <c r="Q98" s="158">
        <f t="shared" si="21"/>
        <v>3861944</v>
      </c>
    </row>
    <row r="99" spans="1:17" ht="56.25">
      <c r="A99" s="150"/>
      <c r="B99" s="79" t="s">
        <v>15</v>
      </c>
      <c r="C99" s="79" t="s">
        <v>412</v>
      </c>
      <c r="D99" s="37" t="s">
        <v>285</v>
      </c>
      <c r="E99" s="54">
        <v>10000</v>
      </c>
      <c r="F99" s="95">
        <v>10000</v>
      </c>
      <c r="G99" s="95"/>
      <c r="H99" s="95"/>
      <c r="I99" s="71"/>
      <c r="J99" s="54">
        <v>0</v>
      </c>
      <c r="K99" s="95"/>
      <c r="L99" s="95"/>
      <c r="M99" s="95"/>
      <c r="N99" s="71"/>
      <c r="O99" s="54"/>
      <c r="P99" s="87"/>
      <c r="Q99" s="46">
        <f aca="true" t="shared" si="22" ref="Q99:Q104">E99+J99</f>
        <v>10000</v>
      </c>
    </row>
    <row r="100" spans="1:17" s="161" customFormat="1" ht="18.75">
      <c r="A100" s="162"/>
      <c r="B100" s="79" t="s">
        <v>13</v>
      </c>
      <c r="C100" s="79" t="s">
        <v>416</v>
      </c>
      <c r="D100" s="37" t="s">
        <v>150</v>
      </c>
      <c r="E100" s="54">
        <v>1337927</v>
      </c>
      <c r="F100" s="95">
        <v>1337927</v>
      </c>
      <c r="G100" s="95">
        <v>870520</v>
      </c>
      <c r="H100" s="95">
        <v>145780</v>
      </c>
      <c r="I100" s="71"/>
      <c r="J100" s="54">
        <v>34000</v>
      </c>
      <c r="K100" s="95">
        <v>12000</v>
      </c>
      <c r="L100" s="95"/>
      <c r="M100" s="95">
        <v>300</v>
      </c>
      <c r="N100" s="71">
        <v>22000</v>
      </c>
      <c r="O100" s="54">
        <v>22000</v>
      </c>
      <c r="P100" s="87">
        <v>22000</v>
      </c>
      <c r="Q100" s="46">
        <f t="shared" si="22"/>
        <v>1371927</v>
      </c>
    </row>
    <row r="101" spans="1:17" s="161" customFormat="1" ht="18.75">
      <c r="A101" s="160"/>
      <c r="B101" s="79" t="s">
        <v>151</v>
      </c>
      <c r="C101" s="79" t="s">
        <v>416</v>
      </c>
      <c r="D101" s="37" t="s">
        <v>152</v>
      </c>
      <c r="E101" s="54">
        <v>204115</v>
      </c>
      <c r="F101" s="95">
        <v>204115</v>
      </c>
      <c r="G101" s="95">
        <v>113899</v>
      </c>
      <c r="H101" s="95">
        <v>38130</v>
      </c>
      <c r="I101" s="71"/>
      <c r="J101" s="54">
        <v>9200</v>
      </c>
      <c r="K101" s="95">
        <v>2200</v>
      </c>
      <c r="L101" s="95"/>
      <c r="M101" s="95">
        <v>50</v>
      </c>
      <c r="N101" s="71">
        <v>7000</v>
      </c>
      <c r="O101" s="54">
        <v>7000</v>
      </c>
      <c r="P101" s="87">
        <v>7000</v>
      </c>
      <c r="Q101" s="46">
        <f t="shared" si="22"/>
        <v>213315</v>
      </c>
    </row>
    <row r="102" spans="1:17" s="161" customFormat="1" ht="37.5">
      <c r="A102" s="162"/>
      <c r="B102" s="59" t="s">
        <v>286</v>
      </c>
      <c r="C102" s="59" t="s">
        <v>287</v>
      </c>
      <c r="D102" s="279" t="s">
        <v>288</v>
      </c>
      <c r="E102" s="54">
        <v>706093</v>
      </c>
      <c r="F102" s="36">
        <v>706093</v>
      </c>
      <c r="G102" s="36">
        <v>344707</v>
      </c>
      <c r="H102" s="36">
        <v>227598</v>
      </c>
      <c r="I102" s="84"/>
      <c r="J102" s="54">
        <v>53000</v>
      </c>
      <c r="K102" s="36">
        <v>47000</v>
      </c>
      <c r="L102" s="36">
        <v>2300</v>
      </c>
      <c r="M102" s="36">
        <v>600</v>
      </c>
      <c r="N102" s="84">
        <v>6000</v>
      </c>
      <c r="O102" s="52"/>
      <c r="P102" s="53"/>
      <c r="Q102" s="46">
        <f t="shared" si="22"/>
        <v>759093</v>
      </c>
    </row>
    <row r="103" spans="1:17" s="161" customFormat="1" ht="18.75">
      <c r="A103" s="162"/>
      <c r="B103" s="59" t="s">
        <v>289</v>
      </c>
      <c r="C103" s="59" t="s">
        <v>144</v>
      </c>
      <c r="D103" s="279" t="s">
        <v>290</v>
      </c>
      <c r="E103" s="54">
        <v>1330798</v>
      </c>
      <c r="F103" s="36">
        <v>1330798</v>
      </c>
      <c r="G103" s="36">
        <v>826169</v>
      </c>
      <c r="H103" s="36">
        <v>201440</v>
      </c>
      <c r="I103" s="84"/>
      <c r="J103" s="54">
        <v>40000</v>
      </c>
      <c r="K103" s="36">
        <v>40000</v>
      </c>
      <c r="L103" s="36"/>
      <c r="M103" s="36">
        <v>400</v>
      </c>
      <c r="N103" s="84"/>
      <c r="O103" s="52"/>
      <c r="P103" s="53"/>
      <c r="Q103" s="46">
        <f t="shared" si="22"/>
        <v>1370798</v>
      </c>
    </row>
    <row r="104" spans="1:17" s="166" customFormat="1" ht="27" customHeight="1">
      <c r="A104" s="165"/>
      <c r="B104" s="79" t="s">
        <v>153</v>
      </c>
      <c r="C104" s="79" t="s">
        <v>413</v>
      </c>
      <c r="D104" s="37" t="s">
        <v>154</v>
      </c>
      <c r="E104" s="54">
        <v>136811</v>
      </c>
      <c r="F104" s="95">
        <v>136811</v>
      </c>
      <c r="G104" s="95">
        <v>94865</v>
      </c>
      <c r="H104" s="95"/>
      <c r="I104" s="71"/>
      <c r="J104" s="54"/>
      <c r="K104" s="95"/>
      <c r="L104" s="95"/>
      <c r="M104" s="95"/>
      <c r="N104" s="71"/>
      <c r="O104" s="54"/>
      <c r="P104" s="87"/>
      <c r="Q104" s="46">
        <f t="shared" si="22"/>
        <v>136811</v>
      </c>
    </row>
    <row r="105" spans="1:17" s="161" customFormat="1" ht="60.75">
      <c r="A105" s="162"/>
      <c r="B105" s="76" t="s">
        <v>327</v>
      </c>
      <c r="C105" s="76"/>
      <c r="D105" s="77" t="s">
        <v>291</v>
      </c>
      <c r="E105" s="100">
        <f>E106</f>
        <v>22200</v>
      </c>
      <c r="F105" s="100">
        <f aca="true" t="shared" si="23" ref="F105:Q105">F106</f>
        <v>22200</v>
      </c>
      <c r="G105" s="100">
        <f t="shared" si="23"/>
        <v>0</v>
      </c>
      <c r="H105" s="100">
        <f t="shared" si="23"/>
        <v>0</v>
      </c>
      <c r="I105" s="100">
        <f t="shared" si="23"/>
        <v>0</v>
      </c>
      <c r="J105" s="100">
        <f t="shared" si="23"/>
        <v>0</v>
      </c>
      <c r="K105" s="100">
        <f t="shared" si="23"/>
        <v>0</v>
      </c>
      <c r="L105" s="100">
        <f t="shared" si="23"/>
        <v>0</v>
      </c>
      <c r="M105" s="100">
        <f t="shared" si="23"/>
        <v>0</v>
      </c>
      <c r="N105" s="100">
        <f t="shared" si="23"/>
        <v>0</v>
      </c>
      <c r="O105" s="100">
        <f t="shared" si="23"/>
        <v>0</v>
      </c>
      <c r="P105" s="100">
        <f t="shared" si="23"/>
        <v>0</v>
      </c>
      <c r="Q105" s="100">
        <f t="shared" si="23"/>
        <v>22200</v>
      </c>
    </row>
    <row r="106" spans="1:17" ht="37.5">
      <c r="A106" s="150"/>
      <c r="B106" s="175" t="s">
        <v>311</v>
      </c>
      <c r="C106" s="175"/>
      <c r="D106" s="173" t="s">
        <v>386</v>
      </c>
      <c r="E106" s="174">
        <f>E107</f>
        <v>22200</v>
      </c>
      <c r="F106" s="174">
        <f aca="true" t="shared" si="24" ref="F106:Q106">F107</f>
        <v>22200</v>
      </c>
      <c r="G106" s="174">
        <f t="shared" si="24"/>
        <v>0</v>
      </c>
      <c r="H106" s="174">
        <f t="shared" si="24"/>
        <v>0</v>
      </c>
      <c r="I106" s="174">
        <f t="shared" si="24"/>
        <v>0</v>
      </c>
      <c r="J106" s="174">
        <f t="shared" si="24"/>
        <v>0</v>
      </c>
      <c r="K106" s="174">
        <f t="shared" si="24"/>
        <v>0</v>
      </c>
      <c r="L106" s="174">
        <f t="shared" si="24"/>
        <v>0</v>
      </c>
      <c r="M106" s="174">
        <f t="shared" si="24"/>
        <v>0</v>
      </c>
      <c r="N106" s="174">
        <f t="shared" si="24"/>
        <v>0</v>
      </c>
      <c r="O106" s="174">
        <f t="shared" si="24"/>
        <v>0</v>
      </c>
      <c r="P106" s="174">
        <f t="shared" si="24"/>
        <v>0</v>
      </c>
      <c r="Q106" s="174">
        <f t="shared" si="24"/>
        <v>22200</v>
      </c>
    </row>
    <row r="107" spans="1:17" s="161" customFormat="1" ht="56.25">
      <c r="A107" s="162"/>
      <c r="B107" s="80" t="s">
        <v>292</v>
      </c>
      <c r="C107" s="80" t="s">
        <v>189</v>
      </c>
      <c r="D107" s="279" t="s">
        <v>293</v>
      </c>
      <c r="E107" s="54">
        <v>22200</v>
      </c>
      <c r="F107" s="99">
        <v>22200</v>
      </c>
      <c r="G107" s="99"/>
      <c r="H107" s="99"/>
      <c r="I107" s="68"/>
      <c r="J107" s="96"/>
      <c r="K107" s="99"/>
      <c r="L107" s="99"/>
      <c r="M107" s="99"/>
      <c r="N107" s="68"/>
      <c r="O107" s="97"/>
      <c r="P107" s="98"/>
      <c r="Q107" s="46">
        <f>E107+J107</f>
        <v>22200</v>
      </c>
    </row>
    <row r="108" spans="1:17" s="141" customFormat="1" ht="81">
      <c r="A108" s="168"/>
      <c r="B108" s="76" t="s">
        <v>326</v>
      </c>
      <c r="C108" s="76"/>
      <c r="D108" s="77" t="s">
        <v>294</v>
      </c>
      <c r="E108" s="100">
        <f>E109</f>
        <v>8602885</v>
      </c>
      <c r="F108" s="100">
        <f aca="true" t="shared" si="25" ref="F108:Q108">F109</f>
        <v>8602885</v>
      </c>
      <c r="G108" s="100">
        <f t="shared" si="25"/>
        <v>0</v>
      </c>
      <c r="H108" s="100">
        <f t="shared" si="25"/>
        <v>0</v>
      </c>
      <c r="I108" s="100">
        <f t="shared" si="25"/>
        <v>0</v>
      </c>
      <c r="J108" s="100">
        <f t="shared" si="25"/>
        <v>0</v>
      </c>
      <c r="K108" s="100">
        <f t="shared" si="25"/>
        <v>0</v>
      </c>
      <c r="L108" s="100">
        <f t="shared" si="25"/>
        <v>0</v>
      </c>
      <c r="M108" s="100">
        <f t="shared" si="25"/>
        <v>0</v>
      </c>
      <c r="N108" s="100">
        <f t="shared" si="25"/>
        <v>0</v>
      </c>
      <c r="O108" s="100">
        <f t="shared" si="25"/>
        <v>0</v>
      </c>
      <c r="P108" s="100">
        <f t="shared" si="25"/>
        <v>0</v>
      </c>
      <c r="Q108" s="100">
        <f t="shared" si="25"/>
        <v>8602885</v>
      </c>
    </row>
    <row r="109" spans="1:17" ht="37.5">
      <c r="A109" s="150"/>
      <c r="B109" s="175" t="s">
        <v>313</v>
      </c>
      <c r="C109" s="175"/>
      <c r="D109" s="173" t="s">
        <v>161</v>
      </c>
      <c r="E109" s="174">
        <f>E110</f>
        <v>8602885</v>
      </c>
      <c r="F109" s="174">
        <f>F110</f>
        <v>8602885</v>
      </c>
      <c r="G109" s="174">
        <f aca="true" t="shared" si="26" ref="G109:Q109">G110</f>
        <v>0</v>
      </c>
      <c r="H109" s="174">
        <f t="shared" si="26"/>
        <v>0</v>
      </c>
      <c r="I109" s="174">
        <f t="shared" si="26"/>
        <v>0</v>
      </c>
      <c r="J109" s="174">
        <f t="shared" si="26"/>
        <v>0</v>
      </c>
      <c r="K109" s="174">
        <f t="shared" si="26"/>
        <v>0</v>
      </c>
      <c r="L109" s="174">
        <f t="shared" si="26"/>
        <v>0</v>
      </c>
      <c r="M109" s="174">
        <f t="shared" si="26"/>
        <v>0</v>
      </c>
      <c r="N109" s="174">
        <f t="shared" si="26"/>
        <v>0</v>
      </c>
      <c r="O109" s="174">
        <f t="shared" si="26"/>
        <v>0</v>
      </c>
      <c r="P109" s="174">
        <f t="shared" si="26"/>
        <v>0</v>
      </c>
      <c r="Q109" s="174">
        <f t="shared" si="26"/>
        <v>8602885</v>
      </c>
    </row>
    <row r="110" spans="1:17" ht="21" customHeight="1" thickBot="1">
      <c r="A110" s="150"/>
      <c r="B110" s="66" t="s">
        <v>295</v>
      </c>
      <c r="C110" s="66" t="s">
        <v>406</v>
      </c>
      <c r="D110" s="177" t="s">
        <v>296</v>
      </c>
      <c r="E110" s="47">
        <v>8602885</v>
      </c>
      <c r="F110" s="115">
        <v>8602885</v>
      </c>
      <c r="G110" s="263"/>
      <c r="H110" s="263"/>
      <c r="I110" s="264"/>
      <c r="J110" s="265"/>
      <c r="K110" s="263"/>
      <c r="L110" s="263"/>
      <c r="M110" s="263"/>
      <c r="N110" s="264"/>
      <c r="O110" s="265"/>
      <c r="P110" s="264"/>
      <c r="Q110" s="46">
        <f>E110+J110</f>
        <v>8602885</v>
      </c>
    </row>
    <row r="111" spans="1:17" ht="21" thickBot="1">
      <c r="A111" s="150"/>
      <c r="B111" s="83" t="s">
        <v>314</v>
      </c>
      <c r="C111" s="83"/>
      <c r="D111" s="67" t="s">
        <v>306</v>
      </c>
      <c r="E111" s="178">
        <f>E8+E13+E45+E58+E97+E105+E108</f>
        <v>115829450</v>
      </c>
      <c r="F111" s="178">
        <f aca="true" t="shared" si="27" ref="F111:Q111">F8+F13+F45+F58+F97+F105+F108</f>
        <v>115829450</v>
      </c>
      <c r="G111" s="178">
        <f t="shared" si="27"/>
        <v>32996376</v>
      </c>
      <c r="H111" s="178">
        <f t="shared" si="27"/>
        <v>11068758</v>
      </c>
      <c r="I111" s="178">
        <f t="shared" si="27"/>
        <v>0</v>
      </c>
      <c r="J111" s="178">
        <f t="shared" si="27"/>
        <v>1689600</v>
      </c>
      <c r="K111" s="178">
        <f t="shared" si="27"/>
        <v>1377352</v>
      </c>
      <c r="L111" s="178">
        <f t="shared" si="27"/>
        <v>320300</v>
      </c>
      <c r="M111" s="178">
        <f t="shared" si="27"/>
        <v>15350</v>
      </c>
      <c r="N111" s="178">
        <f t="shared" si="27"/>
        <v>312248</v>
      </c>
      <c r="O111" s="178">
        <f t="shared" si="27"/>
        <v>258650</v>
      </c>
      <c r="P111" s="178">
        <f t="shared" si="27"/>
        <v>258650</v>
      </c>
      <c r="Q111" s="178">
        <f t="shared" si="27"/>
        <v>117519050</v>
      </c>
    </row>
    <row r="114" spans="4:13" ht="18.75">
      <c r="D114" s="450" t="s">
        <v>131</v>
      </c>
      <c r="E114" s="13"/>
      <c r="F114" s="13"/>
      <c r="G114" s="449"/>
      <c r="M114" s="450" t="s">
        <v>132</v>
      </c>
    </row>
    <row r="115" spans="4:5" ht="18.75">
      <c r="D115" s="561" t="s">
        <v>133</v>
      </c>
      <c r="E115" s="561"/>
    </row>
  </sheetData>
  <mergeCells count="20">
    <mergeCell ref="A4:A6"/>
    <mergeCell ref="N5:N6"/>
    <mergeCell ref="O5:P5"/>
    <mergeCell ref="G5:H5"/>
    <mergeCell ref="C4:C6"/>
    <mergeCell ref="B4:B6"/>
    <mergeCell ref="J5:J6"/>
    <mergeCell ref="K5:K6"/>
    <mergeCell ref="L5:M5"/>
    <mergeCell ref="J4:P4"/>
    <mergeCell ref="D115:E115"/>
    <mergeCell ref="O1:Q1"/>
    <mergeCell ref="Q4:Q6"/>
    <mergeCell ref="E5:E6"/>
    <mergeCell ref="L2:Q2"/>
    <mergeCell ref="B3:P3"/>
    <mergeCell ref="F5:F6"/>
    <mergeCell ref="I5:I6"/>
    <mergeCell ref="E4:I4"/>
    <mergeCell ref="D4:D6"/>
  </mergeCells>
  <printOptions horizontalCentered="1"/>
  <pageMargins left="0.1968503937007874" right="0.1968503937007874" top="0.17" bottom="0.29" header="0" footer="0"/>
  <pageSetup horizontalDpi="600" verticalDpi="600" orientation="landscape" paperSize="9" scale="50"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9"/>
  <dimension ref="A1:Q98"/>
  <sheetViews>
    <sheetView showZeros="0" view="pageBreakPreview" zoomScale="75" zoomScaleNormal="75" zoomScaleSheetLayoutView="75" workbookViewId="0" topLeftCell="A1">
      <pane xSplit="3" ySplit="7" topLeftCell="D74"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00390625" defaultRowHeight="12.75"/>
  <cols>
    <col min="1" max="1" width="12.25390625" style="181" customWidth="1"/>
    <col min="2" max="2" width="11.875" style="181" customWidth="1"/>
    <col min="3" max="3" width="43.00390625" style="181" customWidth="1"/>
    <col min="4" max="5" width="17.75390625" style="181" customWidth="1"/>
    <col min="6" max="6" width="16.00390625" style="181" customWidth="1"/>
    <col min="7" max="8" width="14.75390625" style="181" customWidth="1"/>
    <col min="9" max="9" width="16.00390625" style="181" customWidth="1"/>
    <col min="10" max="10" width="15.75390625" style="181" customWidth="1"/>
    <col min="11" max="11" width="12.75390625" style="181" customWidth="1"/>
    <col min="12" max="12" width="14.00390625" style="181" customWidth="1"/>
    <col min="13" max="13" width="14.375" style="181" customWidth="1"/>
    <col min="14" max="14" width="14.25390625" style="181" customWidth="1"/>
    <col min="15" max="15" width="19.375" style="181" customWidth="1"/>
    <col min="16" max="16" width="17.75390625" style="181" customWidth="1"/>
    <col min="17" max="17" width="17.125" style="184" customWidth="1"/>
    <col min="18" max="16384" width="9.25390625" style="181" customWidth="1"/>
  </cols>
  <sheetData>
    <row r="1" spans="9:16" ht="56.25" customHeight="1">
      <c r="I1" s="182"/>
      <c r="K1" s="183"/>
      <c r="L1" s="183"/>
      <c r="M1" s="183"/>
      <c r="N1" s="602" t="s">
        <v>50</v>
      </c>
      <c r="O1" s="602"/>
      <c r="P1" s="602"/>
    </row>
    <row r="2" spans="11:16" ht="5.25" customHeight="1">
      <c r="K2" s="606"/>
      <c r="L2" s="606"/>
      <c r="M2" s="606"/>
      <c r="N2" s="606"/>
      <c r="O2" s="606"/>
      <c r="P2" s="606"/>
    </row>
    <row r="3" spans="1:16" ht="42" customHeight="1">
      <c r="A3" s="607" t="s">
        <v>51</v>
      </c>
      <c r="B3" s="607"/>
      <c r="C3" s="568"/>
      <c r="D3" s="568"/>
      <c r="E3" s="568"/>
      <c r="F3" s="568"/>
      <c r="G3" s="568"/>
      <c r="H3" s="568"/>
      <c r="I3" s="568"/>
      <c r="J3" s="568"/>
      <c r="K3" s="568"/>
      <c r="L3" s="568"/>
      <c r="M3" s="568"/>
      <c r="N3" s="568"/>
      <c r="O3" s="568"/>
      <c r="P3" s="568"/>
    </row>
    <row r="4" spans="16:17" ht="15" customHeight="1">
      <c r="P4" s="185" t="s">
        <v>197</v>
      </c>
      <c r="Q4" s="184">
        <v>1</v>
      </c>
    </row>
    <row r="5" spans="1:17" s="187" customFormat="1" ht="18.75" customHeight="1">
      <c r="A5" s="608" t="s">
        <v>31</v>
      </c>
      <c r="B5" s="603" t="s">
        <v>141</v>
      </c>
      <c r="C5" s="609" t="s">
        <v>417</v>
      </c>
      <c r="D5" s="601" t="s">
        <v>353</v>
      </c>
      <c r="E5" s="601"/>
      <c r="F5" s="601"/>
      <c r="G5" s="601"/>
      <c r="H5" s="601"/>
      <c r="I5" s="601" t="s">
        <v>22</v>
      </c>
      <c r="J5" s="601"/>
      <c r="K5" s="601"/>
      <c r="L5" s="601"/>
      <c r="M5" s="601"/>
      <c r="N5" s="601"/>
      <c r="O5" s="601"/>
      <c r="P5" s="600" t="s">
        <v>355</v>
      </c>
      <c r="Q5" s="186">
        <v>1</v>
      </c>
    </row>
    <row r="6" spans="1:17" s="187" customFormat="1" ht="17.25" customHeight="1">
      <c r="A6" s="608"/>
      <c r="B6" s="604"/>
      <c r="C6" s="609"/>
      <c r="D6" s="601" t="s">
        <v>355</v>
      </c>
      <c r="E6" s="601" t="s">
        <v>184</v>
      </c>
      <c r="F6" s="600" t="s">
        <v>32</v>
      </c>
      <c r="G6" s="600"/>
      <c r="H6" s="600" t="s">
        <v>185</v>
      </c>
      <c r="I6" s="601" t="s">
        <v>355</v>
      </c>
      <c r="J6" s="601" t="s">
        <v>184</v>
      </c>
      <c r="K6" s="600" t="s">
        <v>32</v>
      </c>
      <c r="L6" s="600"/>
      <c r="M6" s="600" t="s">
        <v>185</v>
      </c>
      <c r="N6" s="600" t="s">
        <v>32</v>
      </c>
      <c r="O6" s="600"/>
      <c r="P6" s="600"/>
      <c r="Q6" s="186">
        <v>1</v>
      </c>
    </row>
    <row r="7" spans="1:17" s="187" customFormat="1" ht="61.5" customHeight="1">
      <c r="A7" s="608"/>
      <c r="B7" s="605"/>
      <c r="C7" s="609"/>
      <c r="D7" s="601"/>
      <c r="E7" s="601"/>
      <c r="F7" s="219" t="s">
        <v>195</v>
      </c>
      <c r="G7" s="219" t="s">
        <v>186</v>
      </c>
      <c r="H7" s="600"/>
      <c r="I7" s="601"/>
      <c r="J7" s="601"/>
      <c r="K7" s="219" t="s">
        <v>195</v>
      </c>
      <c r="L7" s="219" t="s">
        <v>186</v>
      </c>
      <c r="M7" s="600"/>
      <c r="N7" s="234" t="s">
        <v>203</v>
      </c>
      <c r="O7" s="235" t="s">
        <v>33</v>
      </c>
      <c r="P7" s="600"/>
      <c r="Q7" s="186">
        <v>1</v>
      </c>
    </row>
    <row r="8" spans="1:17" s="188" customFormat="1" ht="15">
      <c r="A8" s="266">
        <v>1</v>
      </c>
      <c r="B8" s="266">
        <v>2</v>
      </c>
      <c r="C8" s="266">
        <v>3</v>
      </c>
      <c r="D8" s="266">
        <v>4</v>
      </c>
      <c r="E8" s="266">
        <v>5</v>
      </c>
      <c r="F8" s="266">
        <v>6</v>
      </c>
      <c r="G8" s="266">
        <v>7</v>
      </c>
      <c r="H8" s="266">
        <v>8</v>
      </c>
      <c r="I8" s="266">
        <v>9</v>
      </c>
      <c r="J8" s="266">
        <v>10</v>
      </c>
      <c r="K8" s="266">
        <v>11</v>
      </c>
      <c r="L8" s="266">
        <v>12</v>
      </c>
      <c r="M8" s="266">
        <v>13</v>
      </c>
      <c r="N8" s="266">
        <v>14</v>
      </c>
      <c r="O8" s="266">
        <v>15</v>
      </c>
      <c r="P8" s="266">
        <v>16</v>
      </c>
      <c r="Q8" s="196">
        <v>1</v>
      </c>
    </row>
    <row r="9" spans="1:17" s="188" customFormat="1" ht="15.75">
      <c r="A9" s="502" t="s">
        <v>34</v>
      </c>
      <c r="B9" s="503"/>
      <c r="C9" s="504" t="s">
        <v>198</v>
      </c>
      <c r="D9" s="339">
        <f>D10</f>
        <v>1015607</v>
      </c>
      <c r="E9" s="339">
        <f aca="true" t="shared" si="0" ref="E9:P9">E10</f>
        <v>1015607</v>
      </c>
      <c r="F9" s="339">
        <f t="shared" si="0"/>
        <v>577978</v>
      </c>
      <c r="G9" s="339">
        <f t="shared" si="0"/>
        <v>144020</v>
      </c>
      <c r="H9" s="339">
        <f t="shared" si="0"/>
        <v>0</v>
      </c>
      <c r="I9" s="339">
        <f t="shared" si="0"/>
        <v>252150</v>
      </c>
      <c r="J9" s="339">
        <f t="shared" si="0"/>
        <v>47500</v>
      </c>
      <c r="K9" s="339">
        <f t="shared" si="0"/>
        <v>0</v>
      </c>
      <c r="L9" s="339">
        <f t="shared" si="0"/>
        <v>0</v>
      </c>
      <c r="M9" s="339">
        <f t="shared" si="0"/>
        <v>204650</v>
      </c>
      <c r="N9" s="339">
        <f t="shared" si="0"/>
        <v>204650</v>
      </c>
      <c r="O9" s="339">
        <f t="shared" si="0"/>
        <v>204650</v>
      </c>
      <c r="P9" s="339">
        <f t="shared" si="0"/>
        <v>1267757</v>
      </c>
      <c r="Q9" s="196">
        <v>1</v>
      </c>
    </row>
    <row r="10" spans="1:17" s="188" customFormat="1" ht="15.75">
      <c r="A10" s="333" t="s">
        <v>35</v>
      </c>
      <c r="B10" s="334" t="s">
        <v>164</v>
      </c>
      <c r="C10" s="335" t="s">
        <v>36</v>
      </c>
      <c r="D10" s="339">
        <v>1015607</v>
      </c>
      <c r="E10" s="195">
        <v>1015607</v>
      </c>
      <c r="F10" s="195">
        <v>577978</v>
      </c>
      <c r="G10" s="195">
        <v>144020</v>
      </c>
      <c r="H10" s="195">
        <v>0</v>
      </c>
      <c r="I10" s="339">
        <v>252150</v>
      </c>
      <c r="J10" s="195">
        <v>47500</v>
      </c>
      <c r="K10" s="195">
        <v>0</v>
      </c>
      <c r="L10" s="195">
        <v>0</v>
      </c>
      <c r="M10" s="195">
        <v>204650</v>
      </c>
      <c r="N10" s="195">
        <v>204650</v>
      </c>
      <c r="O10" s="195">
        <v>204650</v>
      </c>
      <c r="P10" s="339">
        <f>D10+I10</f>
        <v>1267757</v>
      </c>
      <c r="Q10" s="196">
        <v>1</v>
      </c>
    </row>
    <row r="11" spans="1:17" s="188" customFormat="1" ht="15.75">
      <c r="A11" s="342" t="s">
        <v>37</v>
      </c>
      <c r="B11" s="358" t="s">
        <v>165</v>
      </c>
      <c r="C11" s="504" t="s">
        <v>199</v>
      </c>
      <c r="D11" s="339">
        <f>SUM(D12:D19)</f>
        <v>35249152</v>
      </c>
      <c r="E11" s="339">
        <f aca="true" t="shared" si="1" ref="E11:O11">SUM(E12:E19)</f>
        <v>35249152</v>
      </c>
      <c r="F11" s="339">
        <f t="shared" si="1"/>
        <v>18192570</v>
      </c>
      <c r="G11" s="339">
        <f t="shared" si="1"/>
        <v>6340645</v>
      </c>
      <c r="H11" s="339">
        <f t="shared" si="1"/>
        <v>0</v>
      </c>
      <c r="I11" s="339">
        <f t="shared" si="1"/>
        <v>254250</v>
      </c>
      <c r="J11" s="339">
        <f t="shared" si="1"/>
        <v>250250</v>
      </c>
      <c r="K11" s="339">
        <f t="shared" si="1"/>
        <v>0</v>
      </c>
      <c r="L11" s="339">
        <f t="shared" si="1"/>
        <v>0</v>
      </c>
      <c r="M11" s="339">
        <f t="shared" si="1"/>
        <v>4000</v>
      </c>
      <c r="N11" s="339">
        <f t="shared" si="1"/>
        <v>0</v>
      </c>
      <c r="O11" s="339">
        <f t="shared" si="1"/>
        <v>0</v>
      </c>
      <c r="P11" s="339">
        <f aca="true" t="shared" si="2" ref="P11:P83">D11+I11</f>
        <v>35503402</v>
      </c>
      <c r="Q11" s="196">
        <v>1</v>
      </c>
    </row>
    <row r="12" spans="1:17" s="188" customFormat="1" ht="36.75" customHeight="1">
      <c r="A12" s="328" t="s">
        <v>382</v>
      </c>
      <c r="B12" s="328" t="s">
        <v>383</v>
      </c>
      <c r="C12" s="336" t="s">
        <v>384</v>
      </c>
      <c r="D12" s="517">
        <v>31573577</v>
      </c>
      <c r="E12" s="322">
        <v>31573577</v>
      </c>
      <c r="F12" s="327">
        <v>16546359</v>
      </c>
      <c r="G12" s="327">
        <v>6030136</v>
      </c>
      <c r="H12" s="323"/>
      <c r="I12" s="517">
        <v>246830</v>
      </c>
      <c r="J12" s="324">
        <v>242830</v>
      </c>
      <c r="K12" s="95"/>
      <c r="L12" s="95"/>
      <c r="M12" s="71">
        <v>4000</v>
      </c>
      <c r="N12" s="104"/>
      <c r="O12" s="195">
        <v>0</v>
      </c>
      <c r="P12" s="339">
        <f t="shared" si="2"/>
        <v>31820407</v>
      </c>
      <c r="Q12" s="196">
        <v>1</v>
      </c>
    </row>
    <row r="13" spans="1:17" s="188" customFormat="1" ht="36.75" customHeight="1">
      <c r="A13" s="328" t="s">
        <v>216</v>
      </c>
      <c r="B13" s="328" t="s">
        <v>217</v>
      </c>
      <c r="C13" s="336" t="s">
        <v>218</v>
      </c>
      <c r="D13" s="517">
        <v>848100</v>
      </c>
      <c r="E13" s="346">
        <v>848100</v>
      </c>
      <c r="F13" s="327"/>
      <c r="G13" s="327"/>
      <c r="H13" s="323"/>
      <c r="I13" s="517"/>
      <c r="J13" s="324"/>
      <c r="K13" s="95"/>
      <c r="L13" s="95"/>
      <c r="M13" s="71"/>
      <c r="N13" s="104"/>
      <c r="O13" s="195"/>
      <c r="P13" s="339">
        <f t="shared" si="2"/>
        <v>848100</v>
      </c>
      <c r="Q13" s="196"/>
    </row>
    <row r="14" spans="1:17" s="188" customFormat="1" ht="30">
      <c r="A14" s="329" t="s">
        <v>315</v>
      </c>
      <c r="B14" s="329" t="s">
        <v>144</v>
      </c>
      <c r="C14" s="332" t="s">
        <v>385</v>
      </c>
      <c r="D14" s="517">
        <v>1341713</v>
      </c>
      <c r="E14" s="324">
        <v>1341713</v>
      </c>
      <c r="F14" s="324">
        <v>837980</v>
      </c>
      <c r="G14" s="324">
        <v>175830</v>
      </c>
      <c r="H14" s="325"/>
      <c r="I14" s="517">
        <v>50</v>
      </c>
      <c r="J14" s="324">
        <v>50</v>
      </c>
      <c r="K14" s="95"/>
      <c r="L14" s="95"/>
      <c r="M14" s="71"/>
      <c r="N14" s="54"/>
      <c r="O14" s="195">
        <v>0</v>
      </c>
      <c r="P14" s="339">
        <f t="shared" si="2"/>
        <v>1341763</v>
      </c>
      <c r="Q14" s="196">
        <v>1</v>
      </c>
    </row>
    <row r="15" spans="1:17" s="188" customFormat="1" ht="30">
      <c r="A15" s="329" t="s">
        <v>316</v>
      </c>
      <c r="B15" s="329" t="s">
        <v>145</v>
      </c>
      <c r="C15" s="340" t="s">
        <v>399</v>
      </c>
      <c r="D15" s="517">
        <v>323027</v>
      </c>
      <c r="E15" s="324">
        <v>323027</v>
      </c>
      <c r="F15" s="324">
        <v>210568</v>
      </c>
      <c r="G15" s="324"/>
      <c r="H15" s="325"/>
      <c r="I15" s="517">
        <v>0</v>
      </c>
      <c r="J15" s="324">
        <v>0</v>
      </c>
      <c r="K15" s="95"/>
      <c r="L15" s="95"/>
      <c r="M15" s="71"/>
      <c r="N15" s="54"/>
      <c r="O15" s="195">
        <v>0</v>
      </c>
      <c r="P15" s="339">
        <f t="shared" si="2"/>
        <v>323027</v>
      </c>
      <c r="Q15" s="196">
        <v>1</v>
      </c>
    </row>
    <row r="16" spans="1:17" s="188" customFormat="1" ht="18.75">
      <c r="A16" s="330" t="s">
        <v>209</v>
      </c>
      <c r="B16" s="330" t="s">
        <v>145</v>
      </c>
      <c r="C16" s="336" t="s">
        <v>210</v>
      </c>
      <c r="D16" s="517">
        <v>342782</v>
      </c>
      <c r="E16" s="324">
        <v>342782</v>
      </c>
      <c r="F16" s="324">
        <v>232782</v>
      </c>
      <c r="G16" s="324"/>
      <c r="H16" s="325"/>
      <c r="I16" s="517"/>
      <c r="J16" s="324"/>
      <c r="K16" s="95"/>
      <c r="L16" s="95"/>
      <c r="M16" s="71"/>
      <c r="N16" s="54"/>
      <c r="O16" s="195">
        <v>0</v>
      </c>
      <c r="P16" s="339">
        <f t="shared" si="2"/>
        <v>342782</v>
      </c>
      <c r="Q16" s="196">
        <v>1</v>
      </c>
    </row>
    <row r="17" spans="1:17" s="188" customFormat="1" ht="30">
      <c r="A17" s="330" t="s">
        <v>211</v>
      </c>
      <c r="B17" s="330" t="s">
        <v>145</v>
      </c>
      <c r="C17" s="336" t="s">
        <v>212</v>
      </c>
      <c r="D17" s="517">
        <v>424879</v>
      </c>
      <c r="E17" s="324">
        <v>424879</v>
      </c>
      <c r="F17" s="324">
        <v>156864</v>
      </c>
      <c r="G17" s="324">
        <v>101034</v>
      </c>
      <c r="H17" s="325"/>
      <c r="I17" s="517"/>
      <c r="J17" s="324"/>
      <c r="K17" s="95"/>
      <c r="L17" s="95"/>
      <c r="M17" s="71"/>
      <c r="N17" s="54"/>
      <c r="O17" s="195"/>
      <c r="P17" s="339">
        <f t="shared" si="2"/>
        <v>424879</v>
      </c>
      <c r="Q17" s="196">
        <v>1</v>
      </c>
    </row>
    <row r="18" spans="1:17" s="188" customFormat="1" ht="18.75">
      <c r="A18" s="329" t="s">
        <v>317</v>
      </c>
      <c r="B18" s="329" t="s">
        <v>145</v>
      </c>
      <c r="C18" s="341" t="s">
        <v>318</v>
      </c>
      <c r="D18" s="517">
        <v>355194</v>
      </c>
      <c r="E18" s="324">
        <v>355194</v>
      </c>
      <c r="F18" s="324">
        <v>208017</v>
      </c>
      <c r="G18" s="324">
        <v>33645</v>
      </c>
      <c r="H18" s="325"/>
      <c r="I18" s="517">
        <v>7370</v>
      </c>
      <c r="J18" s="324">
        <v>7370</v>
      </c>
      <c r="K18" s="95"/>
      <c r="L18" s="95"/>
      <c r="M18" s="71"/>
      <c r="N18" s="54"/>
      <c r="O18" s="195">
        <v>0</v>
      </c>
      <c r="P18" s="339">
        <f t="shared" si="2"/>
        <v>362564</v>
      </c>
      <c r="Q18" s="196">
        <v>1</v>
      </c>
    </row>
    <row r="19" spans="1:17" s="188" customFormat="1" ht="45">
      <c r="A19" s="329" t="s">
        <v>213</v>
      </c>
      <c r="B19" s="329" t="s">
        <v>145</v>
      </c>
      <c r="C19" s="336" t="s">
        <v>214</v>
      </c>
      <c r="D19" s="517">
        <v>39880</v>
      </c>
      <c r="E19" s="324">
        <v>39880</v>
      </c>
      <c r="F19" s="324"/>
      <c r="G19" s="324"/>
      <c r="H19" s="326"/>
      <c r="I19" s="517"/>
      <c r="J19" s="324"/>
      <c r="K19" s="95"/>
      <c r="L19" s="95"/>
      <c r="M19" s="95"/>
      <c r="N19" s="55"/>
      <c r="O19" s="195">
        <v>0</v>
      </c>
      <c r="P19" s="339">
        <f t="shared" si="2"/>
        <v>39880</v>
      </c>
      <c r="Q19" s="196">
        <v>1</v>
      </c>
    </row>
    <row r="20" spans="1:17" s="188" customFormat="1" ht="15.75">
      <c r="A20" s="342" t="s">
        <v>38</v>
      </c>
      <c r="B20" s="343" t="s">
        <v>165</v>
      </c>
      <c r="C20" s="344" t="s">
        <v>358</v>
      </c>
      <c r="D20" s="339">
        <f>SUM(D21:D25)</f>
        <v>18565836</v>
      </c>
      <c r="E20" s="339">
        <f aca="true" t="shared" si="3" ref="E20:P20">SUM(E21:E25)</f>
        <v>18565836</v>
      </c>
      <c r="F20" s="339">
        <f t="shared" si="3"/>
        <v>9703483</v>
      </c>
      <c r="G20" s="339">
        <f t="shared" si="3"/>
        <v>3709355</v>
      </c>
      <c r="H20" s="339">
        <f t="shared" si="3"/>
        <v>0</v>
      </c>
      <c r="I20" s="339">
        <f t="shared" si="3"/>
        <v>500000</v>
      </c>
      <c r="J20" s="339">
        <f t="shared" si="3"/>
        <v>460000</v>
      </c>
      <c r="K20" s="339">
        <f t="shared" si="3"/>
        <v>205000</v>
      </c>
      <c r="L20" s="339">
        <f t="shared" si="3"/>
        <v>14000</v>
      </c>
      <c r="M20" s="339">
        <f t="shared" si="3"/>
        <v>40000</v>
      </c>
      <c r="N20" s="339">
        <f t="shared" si="3"/>
        <v>0</v>
      </c>
      <c r="O20" s="339">
        <f t="shared" si="3"/>
        <v>0</v>
      </c>
      <c r="P20" s="339">
        <f t="shared" si="3"/>
        <v>19065836</v>
      </c>
      <c r="Q20" s="196">
        <v>1</v>
      </c>
    </row>
    <row r="21" spans="1:17" s="188" customFormat="1" ht="15.75">
      <c r="A21" s="333" t="s">
        <v>39</v>
      </c>
      <c r="B21" s="334" t="s">
        <v>166</v>
      </c>
      <c r="C21" s="335" t="s">
        <v>40</v>
      </c>
      <c r="D21" s="339">
        <v>16199173</v>
      </c>
      <c r="E21" s="195">
        <v>16199173</v>
      </c>
      <c r="F21" s="195">
        <v>8502771</v>
      </c>
      <c r="G21" s="195">
        <v>3517145</v>
      </c>
      <c r="H21" s="195">
        <v>0</v>
      </c>
      <c r="I21" s="339">
        <v>500000</v>
      </c>
      <c r="J21" s="195">
        <v>460000</v>
      </c>
      <c r="K21" s="195">
        <v>205000</v>
      </c>
      <c r="L21" s="195">
        <v>14000</v>
      </c>
      <c r="M21" s="195">
        <v>40000</v>
      </c>
      <c r="N21" s="195"/>
      <c r="O21" s="195"/>
      <c r="P21" s="339">
        <f t="shared" si="2"/>
        <v>16699173</v>
      </c>
      <c r="Q21" s="196">
        <v>1</v>
      </c>
    </row>
    <row r="22" spans="1:17" ht="51" customHeight="1">
      <c r="A22" s="331" t="s">
        <v>365</v>
      </c>
      <c r="B22" s="331" t="s">
        <v>370</v>
      </c>
      <c r="C22" s="332" t="s">
        <v>366</v>
      </c>
      <c r="D22" s="339">
        <v>1090985</v>
      </c>
      <c r="E22" s="195">
        <v>1090985</v>
      </c>
      <c r="F22" s="195">
        <v>658161</v>
      </c>
      <c r="G22" s="195">
        <v>128760</v>
      </c>
      <c r="H22" s="195">
        <v>0</v>
      </c>
      <c r="I22" s="339"/>
      <c r="J22" s="195"/>
      <c r="K22" s="195"/>
      <c r="L22" s="195"/>
      <c r="M22" s="195"/>
      <c r="N22" s="195"/>
      <c r="O22" s="195"/>
      <c r="P22" s="339">
        <f t="shared" si="2"/>
        <v>1090985</v>
      </c>
      <c r="Q22" s="196">
        <v>1</v>
      </c>
    </row>
    <row r="23" spans="1:17" ht="15.75">
      <c r="A23" s="331" t="s">
        <v>367</v>
      </c>
      <c r="B23" s="331" t="s">
        <v>371</v>
      </c>
      <c r="C23" s="332" t="s">
        <v>368</v>
      </c>
      <c r="D23" s="339">
        <v>835578</v>
      </c>
      <c r="E23" s="195">
        <v>835578</v>
      </c>
      <c r="F23" s="195">
        <v>542551</v>
      </c>
      <c r="G23" s="195">
        <v>63450</v>
      </c>
      <c r="H23" s="195">
        <v>0</v>
      </c>
      <c r="I23" s="339"/>
      <c r="J23" s="195"/>
      <c r="K23" s="195"/>
      <c r="L23" s="195"/>
      <c r="M23" s="195"/>
      <c r="N23" s="195"/>
      <c r="O23" s="195"/>
      <c r="P23" s="339">
        <f t="shared" si="2"/>
        <v>835578</v>
      </c>
      <c r="Q23" s="196">
        <v>1</v>
      </c>
    </row>
    <row r="24" spans="1:17" ht="16.5" customHeight="1">
      <c r="A24" s="287" t="s">
        <v>11</v>
      </c>
      <c r="B24" s="287" t="s">
        <v>149</v>
      </c>
      <c r="C24" s="336" t="s">
        <v>12</v>
      </c>
      <c r="D24" s="338">
        <v>54800</v>
      </c>
      <c r="E24" s="337">
        <v>54800</v>
      </c>
      <c r="F24" s="195"/>
      <c r="G24" s="195"/>
      <c r="H24" s="195">
        <v>0</v>
      </c>
      <c r="I24" s="339"/>
      <c r="J24" s="195"/>
      <c r="K24" s="195"/>
      <c r="L24" s="195"/>
      <c r="M24" s="195"/>
      <c r="N24" s="195"/>
      <c r="O24" s="195"/>
      <c r="P24" s="339">
        <f t="shared" si="2"/>
        <v>54800</v>
      </c>
      <c r="Q24" s="196">
        <v>1</v>
      </c>
    </row>
    <row r="25" spans="1:17" ht="45">
      <c r="A25" s="287" t="s">
        <v>375</v>
      </c>
      <c r="B25" s="287" t="s">
        <v>149</v>
      </c>
      <c r="C25" s="336" t="s">
        <v>376</v>
      </c>
      <c r="D25" s="338">
        <v>385300</v>
      </c>
      <c r="E25" s="337">
        <v>385300</v>
      </c>
      <c r="F25" s="195"/>
      <c r="G25" s="195"/>
      <c r="H25" s="195">
        <v>0</v>
      </c>
      <c r="I25" s="339">
        <v>0</v>
      </c>
      <c r="J25" s="195">
        <v>0</v>
      </c>
      <c r="K25" s="195">
        <v>0</v>
      </c>
      <c r="L25" s="195">
        <v>0</v>
      </c>
      <c r="M25" s="195">
        <v>0</v>
      </c>
      <c r="N25" s="195">
        <v>0</v>
      </c>
      <c r="O25" s="195">
        <v>0</v>
      </c>
      <c r="P25" s="339">
        <f t="shared" si="2"/>
        <v>385300</v>
      </c>
      <c r="Q25" s="196">
        <v>1</v>
      </c>
    </row>
    <row r="26" spans="1:17" ht="28.5">
      <c r="A26" s="342" t="s">
        <v>330</v>
      </c>
      <c r="B26" s="358" t="s">
        <v>165</v>
      </c>
      <c r="C26" s="344" t="s">
        <v>20</v>
      </c>
      <c r="D26" s="339">
        <f>SUM(D27:D66)</f>
        <v>47615462</v>
      </c>
      <c r="E26" s="339">
        <f aca="true" t="shared" si="4" ref="E26:P26">SUM(E27:E66)</f>
        <v>47615462</v>
      </c>
      <c r="F26" s="339">
        <f t="shared" si="4"/>
        <v>2007629</v>
      </c>
      <c r="G26" s="339">
        <f t="shared" si="4"/>
        <v>261790</v>
      </c>
      <c r="H26" s="339">
        <f t="shared" si="4"/>
        <v>0</v>
      </c>
      <c r="I26" s="339">
        <f t="shared" si="4"/>
        <v>532000</v>
      </c>
      <c r="J26" s="339">
        <f t="shared" si="4"/>
        <v>518402</v>
      </c>
      <c r="K26" s="339">
        <f t="shared" si="4"/>
        <v>113000</v>
      </c>
      <c r="L26" s="339">
        <f t="shared" si="4"/>
        <v>0</v>
      </c>
      <c r="M26" s="339">
        <f t="shared" si="4"/>
        <v>13598</v>
      </c>
      <c r="N26" s="339">
        <f t="shared" si="4"/>
        <v>10000</v>
      </c>
      <c r="O26" s="339">
        <f t="shared" si="4"/>
        <v>10000</v>
      </c>
      <c r="P26" s="339">
        <f t="shared" si="4"/>
        <v>48147462</v>
      </c>
      <c r="Q26" s="196">
        <v>1</v>
      </c>
    </row>
    <row r="27" spans="1:17" ht="90">
      <c r="A27" s="287" t="s">
        <v>219</v>
      </c>
      <c r="B27" s="287" t="s">
        <v>408</v>
      </c>
      <c r="C27" s="336" t="s">
        <v>220</v>
      </c>
      <c r="D27" s="518">
        <v>2552500</v>
      </c>
      <c r="E27" s="348">
        <v>2552500</v>
      </c>
      <c r="F27" s="348"/>
      <c r="G27" s="348"/>
      <c r="H27" s="349"/>
      <c r="I27" s="339"/>
      <c r="J27" s="347"/>
      <c r="K27" s="347"/>
      <c r="L27" s="347"/>
      <c r="M27" s="347"/>
      <c r="N27" s="347"/>
      <c r="O27" s="347"/>
      <c r="P27" s="339">
        <f t="shared" si="2"/>
        <v>2552500</v>
      </c>
      <c r="Q27" s="196"/>
    </row>
    <row r="28" spans="1:17" ht="90">
      <c r="A28" s="287" t="s">
        <v>221</v>
      </c>
      <c r="B28" s="287" t="s">
        <v>408</v>
      </c>
      <c r="C28" s="336" t="s">
        <v>222</v>
      </c>
      <c r="D28" s="518">
        <v>445000</v>
      </c>
      <c r="E28" s="348">
        <v>445000</v>
      </c>
      <c r="F28" s="348"/>
      <c r="G28" s="348"/>
      <c r="H28" s="349"/>
      <c r="I28" s="339"/>
      <c r="J28" s="347"/>
      <c r="K28" s="347"/>
      <c r="L28" s="347"/>
      <c r="M28" s="347"/>
      <c r="N28" s="347"/>
      <c r="O28" s="347"/>
      <c r="P28" s="339">
        <f t="shared" si="2"/>
        <v>445000</v>
      </c>
      <c r="Q28" s="196"/>
    </row>
    <row r="29" spans="1:17" ht="75">
      <c r="A29" s="287" t="s">
        <v>223</v>
      </c>
      <c r="B29" s="287" t="s">
        <v>408</v>
      </c>
      <c r="C29" s="336" t="s">
        <v>224</v>
      </c>
      <c r="D29" s="518">
        <v>25000</v>
      </c>
      <c r="E29" s="348">
        <v>25000</v>
      </c>
      <c r="F29" s="348"/>
      <c r="G29" s="348"/>
      <c r="H29" s="349"/>
      <c r="I29" s="520">
        <v>10000</v>
      </c>
      <c r="J29" s="359"/>
      <c r="K29" s="359"/>
      <c r="L29" s="359"/>
      <c r="M29" s="359">
        <v>10000</v>
      </c>
      <c r="N29" s="359">
        <v>10000</v>
      </c>
      <c r="O29" s="359">
        <v>10000</v>
      </c>
      <c r="P29" s="339">
        <f t="shared" si="2"/>
        <v>35000</v>
      </c>
      <c r="Q29" s="196"/>
    </row>
    <row r="30" spans="1:17" ht="45">
      <c r="A30" s="287" t="s">
        <v>225</v>
      </c>
      <c r="B30" s="350" t="s">
        <v>408</v>
      </c>
      <c r="C30" s="351" t="s">
        <v>226</v>
      </c>
      <c r="D30" s="518">
        <v>168500</v>
      </c>
      <c r="E30" s="348">
        <v>168500</v>
      </c>
      <c r="F30" s="348"/>
      <c r="G30" s="348"/>
      <c r="H30" s="349"/>
      <c r="I30" s="339"/>
      <c r="J30" s="347"/>
      <c r="K30" s="347"/>
      <c r="L30" s="347"/>
      <c r="M30" s="347"/>
      <c r="N30" s="347"/>
      <c r="O30" s="347"/>
      <c r="P30" s="339">
        <f t="shared" si="2"/>
        <v>168500</v>
      </c>
      <c r="Q30" s="196"/>
    </row>
    <row r="31" spans="1:17" ht="45">
      <c r="A31" s="287" t="s">
        <v>227</v>
      </c>
      <c r="B31" s="287" t="s">
        <v>408</v>
      </c>
      <c r="C31" s="352" t="s">
        <v>228</v>
      </c>
      <c r="D31" s="518">
        <v>3000</v>
      </c>
      <c r="E31" s="348">
        <v>3000</v>
      </c>
      <c r="F31" s="348"/>
      <c r="G31" s="348"/>
      <c r="H31" s="349"/>
      <c r="I31" s="339"/>
      <c r="J31" s="347"/>
      <c r="K31" s="347"/>
      <c r="L31" s="347"/>
      <c r="M31" s="347"/>
      <c r="N31" s="347"/>
      <c r="O31" s="347"/>
      <c r="P31" s="339">
        <f t="shared" si="2"/>
        <v>3000</v>
      </c>
      <c r="Q31" s="196"/>
    </row>
    <row r="32" spans="1:17" ht="105">
      <c r="A32" s="287" t="s">
        <v>229</v>
      </c>
      <c r="B32" s="287" t="s">
        <v>297</v>
      </c>
      <c r="C32" s="353" t="s">
        <v>230</v>
      </c>
      <c r="D32" s="518">
        <v>1035000</v>
      </c>
      <c r="E32" s="348">
        <v>1035000</v>
      </c>
      <c r="F32" s="348"/>
      <c r="G32" s="348"/>
      <c r="H32" s="349"/>
      <c r="I32" s="339"/>
      <c r="J32" s="347"/>
      <c r="K32" s="347"/>
      <c r="L32" s="347"/>
      <c r="M32" s="347"/>
      <c r="N32" s="347"/>
      <c r="O32" s="347"/>
      <c r="P32" s="339">
        <f t="shared" si="2"/>
        <v>1035000</v>
      </c>
      <c r="Q32" s="196"/>
    </row>
    <row r="33" spans="1:17" ht="105">
      <c r="A33" s="287" t="s">
        <v>231</v>
      </c>
      <c r="B33" s="287" t="s">
        <v>297</v>
      </c>
      <c r="C33" s="353" t="s">
        <v>232</v>
      </c>
      <c r="D33" s="518">
        <v>584000</v>
      </c>
      <c r="E33" s="348">
        <v>584000</v>
      </c>
      <c r="F33" s="348"/>
      <c r="G33" s="348"/>
      <c r="H33" s="349"/>
      <c r="I33" s="339"/>
      <c r="J33" s="347"/>
      <c r="K33" s="347"/>
      <c r="L33" s="347"/>
      <c r="M33" s="347"/>
      <c r="N33" s="347"/>
      <c r="O33" s="347"/>
      <c r="P33" s="339">
        <f t="shared" si="2"/>
        <v>584000</v>
      </c>
      <c r="Q33" s="196"/>
    </row>
    <row r="34" spans="1:17" ht="90">
      <c r="A34" s="287" t="s">
        <v>233</v>
      </c>
      <c r="B34" s="287" t="s">
        <v>297</v>
      </c>
      <c r="C34" s="353" t="s">
        <v>234</v>
      </c>
      <c r="D34" s="518">
        <v>25000</v>
      </c>
      <c r="E34" s="348">
        <v>25000</v>
      </c>
      <c r="F34" s="348"/>
      <c r="G34" s="348"/>
      <c r="H34" s="349"/>
      <c r="I34" s="339"/>
      <c r="J34" s="347"/>
      <c r="K34" s="347"/>
      <c r="L34" s="347"/>
      <c r="M34" s="347"/>
      <c r="N34" s="347"/>
      <c r="O34" s="347"/>
      <c r="P34" s="339">
        <f t="shared" si="2"/>
        <v>25000</v>
      </c>
      <c r="Q34" s="196"/>
    </row>
    <row r="35" spans="1:17" ht="180">
      <c r="A35" s="287" t="s">
        <v>235</v>
      </c>
      <c r="B35" s="287" t="s">
        <v>297</v>
      </c>
      <c r="C35" s="353" t="s">
        <v>236</v>
      </c>
      <c r="D35" s="518">
        <v>319500</v>
      </c>
      <c r="E35" s="348">
        <v>319500</v>
      </c>
      <c r="F35" s="348"/>
      <c r="G35" s="348"/>
      <c r="H35" s="349"/>
      <c r="I35" s="339"/>
      <c r="J35" s="347"/>
      <c r="K35" s="347"/>
      <c r="L35" s="347"/>
      <c r="M35" s="347"/>
      <c r="N35" s="347"/>
      <c r="O35" s="347"/>
      <c r="P35" s="339">
        <f t="shared" si="2"/>
        <v>319500</v>
      </c>
      <c r="Q35" s="196"/>
    </row>
    <row r="36" spans="1:17" ht="180">
      <c r="A36" s="287" t="s">
        <v>237</v>
      </c>
      <c r="B36" s="287" t="s">
        <v>297</v>
      </c>
      <c r="C36" s="353" t="s">
        <v>238</v>
      </c>
      <c r="D36" s="518">
        <v>131000</v>
      </c>
      <c r="E36" s="348">
        <v>131000</v>
      </c>
      <c r="F36" s="348"/>
      <c r="G36" s="348"/>
      <c r="H36" s="349"/>
      <c r="I36" s="339"/>
      <c r="J36" s="347"/>
      <c r="K36" s="347"/>
      <c r="L36" s="347"/>
      <c r="M36" s="347"/>
      <c r="N36" s="347"/>
      <c r="O36" s="347"/>
      <c r="P36" s="339">
        <f t="shared" si="2"/>
        <v>131000</v>
      </c>
      <c r="Q36" s="196"/>
    </row>
    <row r="37" spans="1:17" ht="45">
      <c r="A37" s="287" t="s">
        <v>239</v>
      </c>
      <c r="B37" s="287" t="s">
        <v>297</v>
      </c>
      <c r="C37" s="353" t="s">
        <v>240</v>
      </c>
      <c r="D37" s="518">
        <v>371100</v>
      </c>
      <c r="E37" s="348">
        <v>371100</v>
      </c>
      <c r="F37" s="348"/>
      <c r="G37" s="348"/>
      <c r="H37" s="349"/>
      <c r="I37" s="339"/>
      <c r="J37" s="347"/>
      <c r="K37" s="347"/>
      <c r="L37" s="347"/>
      <c r="M37" s="347"/>
      <c r="N37" s="347"/>
      <c r="O37" s="347"/>
      <c r="P37" s="339">
        <f t="shared" si="2"/>
        <v>371100</v>
      </c>
      <c r="Q37" s="196"/>
    </row>
    <row r="38" spans="1:17" ht="30">
      <c r="A38" s="287" t="s">
        <v>241</v>
      </c>
      <c r="B38" s="287" t="s">
        <v>297</v>
      </c>
      <c r="C38" s="353" t="s">
        <v>242</v>
      </c>
      <c r="D38" s="518">
        <v>205000</v>
      </c>
      <c r="E38" s="348">
        <v>205000</v>
      </c>
      <c r="F38" s="348"/>
      <c r="G38" s="348"/>
      <c r="H38" s="349"/>
      <c r="I38" s="339"/>
      <c r="J38" s="347"/>
      <c r="K38" s="347"/>
      <c r="L38" s="347"/>
      <c r="M38" s="347"/>
      <c r="N38" s="347"/>
      <c r="O38" s="347"/>
      <c r="P38" s="339">
        <f t="shared" si="2"/>
        <v>205000</v>
      </c>
      <c r="Q38" s="196"/>
    </row>
    <row r="39" spans="1:17" ht="30">
      <c r="A39" s="354" t="s">
        <v>243</v>
      </c>
      <c r="B39" s="354" t="s">
        <v>297</v>
      </c>
      <c r="C39" s="353" t="s">
        <v>244</v>
      </c>
      <c r="D39" s="519">
        <v>366500</v>
      </c>
      <c r="E39" s="355">
        <v>366500</v>
      </c>
      <c r="F39" s="355"/>
      <c r="G39" s="355"/>
      <c r="H39" s="356"/>
      <c r="I39" s="339"/>
      <c r="J39" s="347"/>
      <c r="K39" s="347"/>
      <c r="L39" s="347"/>
      <c r="M39" s="347"/>
      <c r="N39" s="347"/>
      <c r="O39" s="347"/>
      <c r="P39" s="339">
        <f t="shared" si="2"/>
        <v>366500</v>
      </c>
      <c r="Q39" s="196"/>
    </row>
    <row r="40" spans="1:17" ht="30">
      <c r="A40" s="354" t="s">
        <v>245</v>
      </c>
      <c r="B40" s="354" t="s">
        <v>297</v>
      </c>
      <c r="C40" s="353" t="s">
        <v>246</v>
      </c>
      <c r="D40" s="519">
        <v>140000</v>
      </c>
      <c r="E40" s="355">
        <v>140000</v>
      </c>
      <c r="F40" s="355"/>
      <c r="G40" s="355"/>
      <c r="H40" s="356"/>
      <c r="I40" s="339"/>
      <c r="J40" s="347"/>
      <c r="K40" s="347"/>
      <c r="L40" s="347"/>
      <c r="M40" s="347"/>
      <c r="N40" s="347"/>
      <c r="O40" s="347"/>
      <c r="P40" s="339">
        <f t="shared" si="2"/>
        <v>140000</v>
      </c>
      <c r="Q40" s="196"/>
    </row>
    <row r="41" spans="1:17" ht="15.75">
      <c r="A41" s="287" t="s">
        <v>247</v>
      </c>
      <c r="B41" s="287" t="s">
        <v>411</v>
      </c>
      <c r="C41" s="353" t="s">
        <v>248</v>
      </c>
      <c r="D41" s="519">
        <v>276600</v>
      </c>
      <c r="E41" s="355">
        <v>276600</v>
      </c>
      <c r="F41" s="355"/>
      <c r="G41" s="355"/>
      <c r="H41" s="356"/>
      <c r="I41" s="339"/>
      <c r="J41" s="347"/>
      <c r="K41" s="347"/>
      <c r="L41" s="347"/>
      <c r="M41" s="347"/>
      <c r="N41" s="347"/>
      <c r="O41" s="347"/>
      <c r="P41" s="339">
        <f t="shared" si="2"/>
        <v>276600</v>
      </c>
      <c r="Q41" s="196"/>
    </row>
    <row r="42" spans="1:17" ht="30">
      <c r="A42" s="287" t="s">
        <v>249</v>
      </c>
      <c r="B42" s="287" t="s">
        <v>411</v>
      </c>
      <c r="C42" s="353" t="s">
        <v>114</v>
      </c>
      <c r="D42" s="519">
        <v>300600</v>
      </c>
      <c r="E42" s="355">
        <v>300600</v>
      </c>
      <c r="F42" s="355"/>
      <c r="G42" s="355"/>
      <c r="H42" s="356"/>
      <c r="I42" s="339"/>
      <c r="J42" s="347"/>
      <c r="K42" s="347"/>
      <c r="L42" s="347"/>
      <c r="M42" s="347"/>
      <c r="N42" s="347"/>
      <c r="O42" s="347"/>
      <c r="P42" s="339">
        <f t="shared" si="2"/>
        <v>300600</v>
      </c>
      <c r="Q42" s="196"/>
    </row>
    <row r="43" spans="1:17" ht="15.75">
      <c r="A43" s="331" t="s">
        <v>250</v>
      </c>
      <c r="B43" s="331" t="s">
        <v>411</v>
      </c>
      <c r="C43" s="353" t="s">
        <v>251</v>
      </c>
      <c r="D43" s="519">
        <v>12773900</v>
      </c>
      <c r="E43" s="355">
        <v>12773900</v>
      </c>
      <c r="F43" s="355"/>
      <c r="G43" s="355"/>
      <c r="H43" s="356"/>
      <c r="I43" s="339"/>
      <c r="J43" s="347"/>
      <c r="K43" s="347"/>
      <c r="L43" s="347"/>
      <c r="M43" s="347"/>
      <c r="N43" s="347"/>
      <c r="O43" s="347"/>
      <c r="P43" s="339">
        <f t="shared" si="2"/>
        <v>12773900</v>
      </c>
      <c r="Q43" s="196"/>
    </row>
    <row r="44" spans="1:17" ht="30">
      <c r="A44" s="287" t="s">
        <v>252</v>
      </c>
      <c r="B44" s="287" t="s">
        <v>411</v>
      </c>
      <c r="C44" s="353" t="s">
        <v>253</v>
      </c>
      <c r="D44" s="519">
        <v>2043000</v>
      </c>
      <c r="E44" s="355">
        <v>2043000</v>
      </c>
      <c r="F44" s="355"/>
      <c r="G44" s="355"/>
      <c r="H44" s="356"/>
      <c r="I44" s="339"/>
      <c r="J44" s="347"/>
      <c r="K44" s="347"/>
      <c r="L44" s="347"/>
      <c r="M44" s="347"/>
      <c r="N44" s="347"/>
      <c r="O44" s="347"/>
      <c r="P44" s="339">
        <f t="shared" si="2"/>
        <v>2043000</v>
      </c>
      <c r="Q44" s="196"/>
    </row>
    <row r="45" spans="1:17" ht="15.75">
      <c r="A45" s="287" t="s">
        <v>254</v>
      </c>
      <c r="B45" s="287" t="s">
        <v>411</v>
      </c>
      <c r="C45" s="353" t="s">
        <v>255</v>
      </c>
      <c r="D45" s="519">
        <v>2763600</v>
      </c>
      <c r="E45" s="355">
        <v>2763600</v>
      </c>
      <c r="F45" s="355"/>
      <c r="G45" s="355"/>
      <c r="H45" s="356"/>
      <c r="I45" s="339"/>
      <c r="J45" s="347"/>
      <c r="K45" s="347"/>
      <c r="L45" s="347"/>
      <c r="M45" s="347"/>
      <c r="N45" s="347"/>
      <c r="O45" s="347"/>
      <c r="P45" s="339">
        <f t="shared" si="2"/>
        <v>2763600</v>
      </c>
      <c r="Q45" s="196"/>
    </row>
    <row r="46" spans="1:17" ht="75">
      <c r="A46" s="287" t="s">
        <v>256</v>
      </c>
      <c r="B46" s="287" t="s">
        <v>411</v>
      </c>
      <c r="C46" s="353" t="s">
        <v>281</v>
      </c>
      <c r="D46" s="519">
        <v>720700</v>
      </c>
      <c r="E46" s="355">
        <v>720700</v>
      </c>
      <c r="F46" s="355"/>
      <c r="G46" s="355"/>
      <c r="H46" s="356"/>
      <c r="I46" s="339"/>
      <c r="J46" s="347"/>
      <c r="K46" s="347"/>
      <c r="L46" s="347"/>
      <c r="M46" s="347"/>
      <c r="N46" s="347"/>
      <c r="O46" s="347"/>
      <c r="P46" s="339">
        <f t="shared" si="2"/>
        <v>720700</v>
      </c>
      <c r="Q46" s="196"/>
    </row>
    <row r="47" spans="1:17" ht="15.75">
      <c r="A47" s="287" t="s">
        <v>257</v>
      </c>
      <c r="B47" s="287" t="s">
        <v>411</v>
      </c>
      <c r="C47" s="353" t="s">
        <v>258</v>
      </c>
      <c r="D47" s="519">
        <v>83000</v>
      </c>
      <c r="E47" s="355">
        <v>83000</v>
      </c>
      <c r="F47" s="355"/>
      <c r="G47" s="355"/>
      <c r="H47" s="356"/>
      <c r="I47" s="339"/>
      <c r="J47" s="347"/>
      <c r="K47" s="347"/>
      <c r="L47" s="347"/>
      <c r="M47" s="347"/>
      <c r="N47" s="347"/>
      <c r="O47" s="347"/>
      <c r="P47" s="339">
        <f t="shared" si="2"/>
        <v>83000</v>
      </c>
      <c r="Q47" s="196"/>
    </row>
    <row r="48" spans="1:17" ht="30">
      <c r="A48" s="287" t="s">
        <v>259</v>
      </c>
      <c r="B48" s="287" t="s">
        <v>411</v>
      </c>
      <c r="C48" s="353" t="s">
        <v>260</v>
      </c>
      <c r="D48" s="519">
        <v>8772000</v>
      </c>
      <c r="E48" s="355">
        <v>8772000</v>
      </c>
      <c r="F48" s="355"/>
      <c r="G48" s="355"/>
      <c r="H48" s="356"/>
      <c r="I48" s="339"/>
      <c r="J48" s="347"/>
      <c r="K48" s="347"/>
      <c r="L48" s="347"/>
      <c r="M48" s="347"/>
      <c r="N48" s="347"/>
      <c r="O48" s="347"/>
      <c r="P48" s="339">
        <f t="shared" si="2"/>
        <v>8772000</v>
      </c>
      <c r="Q48" s="196"/>
    </row>
    <row r="49" spans="1:17" ht="45">
      <c r="A49" s="287" t="s">
        <v>261</v>
      </c>
      <c r="B49" s="287" t="s">
        <v>404</v>
      </c>
      <c r="C49" s="353" t="s">
        <v>262</v>
      </c>
      <c r="D49" s="519">
        <v>3990800</v>
      </c>
      <c r="E49" s="355">
        <v>3990800</v>
      </c>
      <c r="F49" s="355"/>
      <c r="G49" s="355"/>
      <c r="H49" s="356"/>
      <c r="I49" s="339"/>
      <c r="J49" s="347"/>
      <c r="K49" s="347"/>
      <c r="L49" s="347"/>
      <c r="M49" s="347"/>
      <c r="N49" s="347"/>
      <c r="O49" s="347"/>
      <c r="P49" s="339">
        <f t="shared" si="2"/>
        <v>3990800</v>
      </c>
      <c r="Q49" s="196"/>
    </row>
    <row r="50" spans="1:17" ht="45">
      <c r="A50" s="287" t="s">
        <v>263</v>
      </c>
      <c r="B50" s="287" t="s">
        <v>404</v>
      </c>
      <c r="C50" s="353" t="s">
        <v>264</v>
      </c>
      <c r="D50" s="519">
        <v>891000</v>
      </c>
      <c r="E50" s="355">
        <v>891000</v>
      </c>
      <c r="F50" s="355"/>
      <c r="G50" s="355"/>
      <c r="H50" s="356"/>
      <c r="I50" s="339"/>
      <c r="J50" s="347"/>
      <c r="K50" s="347"/>
      <c r="L50" s="347"/>
      <c r="M50" s="347"/>
      <c r="N50" s="347"/>
      <c r="O50" s="347"/>
      <c r="P50" s="339">
        <f t="shared" si="2"/>
        <v>891000</v>
      </c>
      <c r="Q50" s="196"/>
    </row>
    <row r="51" spans="1:17" ht="60">
      <c r="A51" s="287" t="s">
        <v>279</v>
      </c>
      <c r="B51" s="287" t="s">
        <v>411</v>
      </c>
      <c r="C51" s="353" t="s">
        <v>280</v>
      </c>
      <c r="D51" s="519">
        <v>15000</v>
      </c>
      <c r="E51" s="355">
        <v>15000</v>
      </c>
      <c r="F51" s="355"/>
      <c r="G51" s="355"/>
      <c r="H51" s="356"/>
      <c r="I51" s="339"/>
      <c r="J51" s="347"/>
      <c r="K51" s="347"/>
      <c r="L51" s="347"/>
      <c r="M51" s="347"/>
      <c r="N51" s="347"/>
      <c r="O51" s="347"/>
      <c r="P51" s="339">
        <f t="shared" si="2"/>
        <v>15000</v>
      </c>
      <c r="Q51" s="196"/>
    </row>
    <row r="52" spans="1:17" ht="15.75">
      <c r="A52" s="333" t="s">
        <v>331</v>
      </c>
      <c r="B52" s="334" t="s">
        <v>167</v>
      </c>
      <c r="C52" s="345" t="s">
        <v>332</v>
      </c>
      <c r="D52" s="339">
        <v>49900</v>
      </c>
      <c r="E52" s="195">
        <v>49900</v>
      </c>
      <c r="F52" s="355"/>
      <c r="G52" s="355"/>
      <c r="H52" s="356"/>
      <c r="I52" s="339"/>
      <c r="J52" s="347"/>
      <c r="K52" s="347"/>
      <c r="L52" s="347"/>
      <c r="M52" s="347"/>
      <c r="N52" s="347"/>
      <c r="O52" s="347"/>
      <c r="P52" s="339">
        <f t="shared" si="2"/>
        <v>49900</v>
      </c>
      <c r="Q52" s="196"/>
    </row>
    <row r="53" spans="1:17" ht="15.75">
      <c r="A53" s="287" t="s">
        <v>282</v>
      </c>
      <c r="B53" s="287" t="s">
        <v>404</v>
      </c>
      <c r="C53" s="353" t="s">
        <v>283</v>
      </c>
      <c r="D53" s="519">
        <v>807600</v>
      </c>
      <c r="E53" s="355">
        <v>807600</v>
      </c>
      <c r="F53" s="355"/>
      <c r="G53" s="355"/>
      <c r="H53" s="356"/>
      <c r="I53" s="339"/>
      <c r="J53" s="347"/>
      <c r="K53" s="347"/>
      <c r="L53" s="347"/>
      <c r="M53" s="347"/>
      <c r="N53" s="347"/>
      <c r="O53" s="347"/>
      <c r="P53" s="339">
        <f t="shared" si="2"/>
        <v>807600</v>
      </c>
      <c r="Q53" s="196"/>
    </row>
    <row r="54" spans="1:17" ht="75">
      <c r="A54" s="287" t="s">
        <v>265</v>
      </c>
      <c r="B54" s="287" t="s">
        <v>404</v>
      </c>
      <c r="C54" s="353" t="s">
        <v>266</v>
      </c>
      <c r="D54" s="519">
        <v>3500</v>
      </c>
      <c r="E54" s="355">
        <v>3500</v>
      </c>
      <c r="F54" s="355"/>
      <c r="G54" s="355"/>
      <c r="H54" s="356"/>
      <c r="I54" s="339"/>
      <c r="J54" s="347"/>
      <c r="K54" s="347"/>
      <c r="L54" s="347"/>
      <c r="M54" s="347"/>
      <c r="N54" s="347"/>
      <c r="O54" s="347"/>
      <c r="P54" s="339">
        <f t="shared" si="2"/>
        <v>3500</v>
      </c>
      <c r="Q54" s="196"/>
    </row>
    <row r="55" spans="1:17" ht="30">
      <c r="A55" s="287" t="s">
        <v>267</v>
      </c>
      <c r="B55" s="287" t="s">
        <v>408</v>
      </c>
      <c r="C55" s="336" t="s">
        <v>268</v>
      </c>
      <c r="D55" s="519">
        <v>23200</v>
      </c>
      <c r="E55" s="355">
        <v>23200</v>
      </c>
      <c r="F55" s="355"/>
      <c r="G55" s="355"/>
      <c r="H55" s="356"/>
      <c r="I55" s="339"/>
      <c r="J55" s="347"/>
      <c r="K55" s="347"/>
      <c r="L55" s="347"/>
      <c r="M55" s="347"/>
      <c r="N55" s="347"/>
      <c r="O55" s="347"/>
      <c r="P55" s="339">
        <f t="shared" si="2"/>
        <v>23200</v>
      </c>
      <c r="Q55" s="196"/>
    </row>
    <row r="56" spans="1:17" ht="15.75">
      <c r="A56" s="287" t="s">
        <v>10</v>
      </c>
      <c r="B56" s="287" t="s">
        <v>411</v>
      </c>
      <c r="C56" s="336" t="s">
        <v>47</v>
      </c>
      <c r="D56" s="519">
        <v>15000</v>
      </c>
      <c r="E56" s="355">
        <v>15000</v>
      </c>
      <c r="F56" s="355"/>
      <c r="G56" s="355"/>
      <c r="H56" s="356"/>
      <c r="I56" s="339"/>
      <c r="J56" s="347"/>
      <c r="K56" s="347"/>
      <c r="L56" s="347"/>
      <c r="M56" s="347"/>
      <c r="N56" s="347"/>
      <c r="O56" s="347"/>
      <c r="P56" s="339">
        <f t="shared" si="2"/>
        <v>15000</v>
      </c>
      <c r="Q56" s="196"/>
    </row>
    <row r="57" spans="1:17" ht="30">
      <c r="A57" s="287" t="s">
        <v>396</v>
      </c>
      <c r="B57" s="287" t="s">
        <v>411</v>
      </c>
      <c r="C57" s="336" t="s">
        <v>372</v>
      </c>
      <c r="D57" s="519">
        <v>405911</v>
      </c>
      <c r="E57" s="355">
        <v>405911</v>
      </c>
      <c r="F57" s="355">
        <v>275433</v>
      </c>
      <c r="G57" s="355">
        <v>24405</v>
      </c>
      <c r="H57" s="356"/>
      <c r="I57" s="339"/>
      <c r="J57" s="347"/>
      <c r="K57" s="347"/>
      <c r="L57" s="347"/>
      <c r="M57" s="347"/>
      <c r="N57" s="347"/>
      <c r="O57" s="347"/>
      <c r="P57" s="339">
        <f t="shared" si="2"/>
        <v>405911</v>
      </c>
      <c r="Q57" s="196"/>
    </row>
    <row r="58" spans="1:17" ht="30">
      <c r="A58" s="287" t="s">
        <v>397</v>
      </c>
      <c r="B58" s="287" t="s">
        <v>411</v>
      </c>
      <c r="C58" s="336" t="s">
        <v>373</v>
      </c>
      <c r="D58" s="519">
        <v>5000</v>
      </c>
      <c r="E58" s="355">
        <v>5000</v>
      </c>
      <c r="F58" s="355"/>
      <c r="G58" s="355"/>
      <c r="H58" s="356"/>
      <c r="I58" s="339"/>
      <c r="J58" s="347"/>
      <c r="K58" s="347"/>
      <c r="L58" s="347"/>
      <c r="M58" s="347"/>
      <c r="N58" s="347"/>
      <c r="O58" s="347"/>
      <c r="P58" s="339">
        <f t="shared" si="2"/>
        <v>5000</v>
      </c>
      <c r="Q58" s="196"/>
    </row>
    <row r="59" spans="1:17" ht="30">
      <c r="A59" s="287" t="s">
        <v>398</v>
      </c>
      <c r="B59" s="287" t="s">
        <v>411</v>
      </c>
      <c r="C59" s="336" t="s">
        <v>400</v>
      </c>
      <c r="D59" s="519">
        <v>6100</v>
      </c>
      <c r="E59" s="355">
        <v>6100</v>
      </c>
      <c r="F59" s="355"/>
      <c r="G59" s="355"/>
      <c r="H59" s="356"/>
      <c r="I59" s="339"/>
      <c r="J59" s="347"/>
      <c r="K59" s="347"/>
      <c r="L59" s="347"/>
      <c r="M59" s="347"/>
      <c r="N59" s="347"/>
      <c r="O59" s="347"/>
      <c r="P59" s="339">
        <f t="shared" si="2"/>
        <v>6100</v>
      </c>
      <c r="Q59" s="196"/>
    </row>
    <row r="60" spans="1:17" ht="45">
      <c r="A60" s="287" t="s">
        <v>401</v>
      </c>
      <c r="B60" s="287" t="s">
        <v>411</v>
      </c>
      <c r="C60" s="336" t="s">
        <v>374</v>
      </c>
      <c r="D60" s="519">
        <v>2400</v>
      </c>
      <c r="E60" s="355">
        <v>2400</v>
      </c>
      <c r="F60" s="355"/>
      <c r="G60" s="355"/>
      <c r="H60" s="356"/>
      <c r="I60" s="339"/>
      <c r="J60" s="347"/>
      <c r="K60" s="347"/>
      <c r="L60" s="347"/>
      <c r="M60" s="347"/>
      <c r="N60" s="347"/>
      <c r="O60" s="347"/>
      <c r="P60" s="339">
        <f t="shared" si="2"/>
        <v>2400</v>
      </c>
      <c r="Q60" s="196"/>
    </row>
    <row r="61" spans="1:17" ht="30">
      <c r="A61" s="287" t="s">
        <v>402</v>
      </c>
      <c r="B61" s="287" t="s">
        <v>411</v>
      </c>
      <c r="C61" s="336" t="s">
        <v>205</v>
      </c>
      <c r="D61" s="519">
        <v>500</v>
      </c>
      <c r="E61" s="355">
        <v>500</v>
      </c>
      <c r="F61" s="355"/>
      <c r="G61" s="355"/>
      <c r="H61" s="356"/>
      <c r="I61" s="339"/>
      <c r="J61" s="347"/>
      <c r="K61" s="347"/>
      <c r="L61" s="347"/>
      <c r="M61" s="347"/>
      <c r="N61" s="347"/>
      <c r="O61" s="347"/>
      <c r="P61" s="339">
        <f t="shared" si="2"/>
        <v>500</v>
      </c>
      <c r="Q61" s="196"/>
    </row>
    <row r="62" spans="1:17" ht="30">
      <c r="A62" s="287" t="s">
        <v>269</v>
      </c>
      <c r="B62" s="287" t="s">
        <v>410</v>
      </c>
      <c r="C62" s="336" t="s">
        <v>270</v>
      </c>
      <c r="D62" s="519">
        <v>2636551</v>
      </c>
      <c r="E62" s="355">
        <v>2636551</v>
      </c>
      <c r="F62" s="355">
        <v>1732196</v>
      </c>
      <c r="G62" s="355">
        <v>237385</v>
      </c>
      <c r="H62" s="356"/>
      <c r="I62" s="520">
        <v>522000</v>
      </c>
      <c r="J62" s="359">
        <v>518402</v>
      </c>
      <c r="K62" s="359">
        <v>113000</v>
      </c>
      <c r="L62" s="359"/>
      <c r="M62" s="359">
        <v>3598</v>
      </c>
      <c r="N62" s="359"/>
      <c r="O62" s="359"/>
      <c r="P62" s="339">
        <f t="shared" si="2"/>
        <v>3158551</v>
      </c>
      <c r="Q62" s="196"/>
    </row>
    <row r="63" spans="1:17" ht="90">
      <c r="A63" s="287" t="s">
        <v>271</v>
      </c>
      <c r="B63" s="287" t="s">
        <v>409</v>
      </c>
      <c r="C63" s="357" t="s">
        <v>272</v>
      </c>
      <c r="D63" s="519">
        <v>166500</v>
      </c>
      <c r="E63" s="355">
        <v>166500</v>
      </c>
      <c r="F63" s="355"/>
      <c r="G63" s="355"/>
      <c r="H63" s="356"/>
      <c r="I63" s="339"/>
      <c r="J63" s="347"/>
      <c r="K63" s="347"/>
      <c r="L63" s="347"/>
      <c r="M63" s="347"/>
      <c r="N63" s="347"/>
      <c r="O63" s="347"/>
      <c r="P63" s="339">
        <f t="shared" si="2"/>
        <v>166500</v>
      </c>
      <c r="Q63" s="196"/>
    </row>
    <row r="64" spans="1:17" ht="90">
      <c r="A64" s="287" t="s">
        <v>273</v>
      </c>
      <c r="B64" s="287" t="s">
        <v>404</v>
      </c>
      <c r="C64" s="336" t="s">
        <v>274</v>
      </c>
      <c r="D64" s="519">
        <v>26000</v>
      </c>
      <c r="E64" s="355">
        <v>26000</v>
      </c>
      <c r="F64" s="355"/>
      <c r="G64" s="355"/>
      <c r="H64" s="356"/>
      <c r="I64" s="339"/>
      <c r="J64" s="347"/>
      <c r="K64" s="347"/>
      <c r="L64" s="347"/>
      <c r="M64" s="347"/>
      <c r="N64" s="347"/>
      <c r="O64" s="347"/>
      <c r="P64" s="339">
        <f t="shared" si="2"/>
        <v>26000</v>
      </c>
      <c r="Q64" s="196"/>
    </row>
    <row r="65" spans="1:17" ht="30">
      <c r="A65" s="331" t="s">
        <v>193</v>
      </c>
      <c r="B65" s="331" t="s">
        <v>408</v>
      </c>
      <c r="C65" s="336" t="s">
        <v>275</v>
      </c>
      <c r="D65" s="519">
        <v>10000</v>
      </c>
      <c r="E65" s="355">
        <v>10000</v>
      </c>
      <c r="F65" s="355"/>
      <c r="G65" s="355"/>
      <c r="H65" s="356"/>
      <c r="I65" s="339"/>
      <c r="J65" s="347"/>
      <c r="K65" s="347"/>
      <c r="L65" s="347"/>
      <c r="M65" s="347"/>
      <c r="N65" s="347"/>
      <c r="O65" s="347"/>
      <c r="P65" s="339">
        <f t="shared" si="2"/>
        <v>10000</v>
      </c>
      <c r="Q65" s="196"/>
    </row>
    <row r="66" spans="1:17" ht="30">
      <c r="A66" s="287" t="s">
        <v>276</v>
      </c>
      <c r="B66" s="287" t="s">
        <v>409</v>
      </c>
      <c r="C66" s="336" t="s">
        <v>277</v>
      </c>
      <c r="D66" s="519">
        <v>4456000</v>
      </c>
      <c r="E66" s="355">
        <v>4456000</v>
      </c>
      <c r="F66" s="355"/>
      <c r="G66" s="355"/>
      <c r="H66" s="356"/>
      <c r="I66" s="339"/>
      <c r="J66" s="347"/>
      <c r="K66" s="347"/>
      <c r="L66" s="347"/>
      <c r="M66" s="347"/>
      <c r="N66" s="347"/>
      <c r="O66" s="347"/>
      <c r="P66" s="339">
        <f t="shared" si="2"/>
        <v>4456000</v>
      </c>
      <c r="Q66" s="196"/>
    </row>
    <row r="67" spans="1:17" ht="15.75">
      <c r="A67" s="342" t="s">
        <v>334</v>
      </c>
      <c r="B67" s="358" t="s">
        <v>165</v>
      </c>
      <c r="C67" s="344" t="s">
        <v>302</v>
      </c>
      <c r="D67" s="339">
        <f>SUM(D68:D73)</f>
        <v>3725744</v>
      </c>
      <c r="E67" s="339">
        <f aca="true" t="shared" si="5" ref="E67:P67">SUM(E68:E73)</f>
        <v>3725744</v>
      </c>
      <c r="F67" s="339">
        <f t="shared" si="5"/>
        <v>2250160</v>
      </c>
      <c r="G67" s="339">
        <f t="shared" si="5"/>
        <v>612948</v>
      </c>
      <c r="H67" s="339">
        <f t="shared" si="5"/>
        <v>0</v>
      </c>
      <c r="I67" s="339">
        <f t="shared" si="5"/>
        <v>136200</v>
      </c>
      <c r="J67" s="339">
        <f t="shared" si="5"/>
        <v>101200</v>
      </c>
      <c r="K67" s="339">
        <f t="shared" si="5"/>
        <v>2300</v>
      </c>
      <c r="L67" s="339">
        <f t="shared" si="5"/>
        <v>1350</v>
      </c>
      <c r="M67" s="339">
        <f t="shared" si="5"/>
        <v>35000</v>
      </c>
      <c r="N67" s="339">
        <f t="shared" si="5"/>
        <v>29000</v>
      </c>
      <c r="O67" s="339">
        <f t="shared" si="5"/>
        <v>29000</v>
      </c>
      <c r="P67" s="339">
        <f t="shared" si="5"/>
        <v>3861944</v>
      </c>
      <c r="Q67" s="196">
        <v>0</v>
      </c>
    </row>
    <row r="68" spans="1:17" ht="30">
      <c r="A68" s="333" t="s">
        <v>335</v>
      </c>
      <c r="B68" s="334" t="s">
        <v>168</v>
      </c>
      <c r="C68" s="345" t="s">
        <v>336</v>
      </c>
      <c r="D68" s="339">
        <v>10000</v>
      </c>
      <c r="E68" s="195">
        <v>10000</v>
      </c>
      <c r="F68" s="195"/>
      <c r="G68" s="195">
        <v>0</v>
      </c>
      <c r="H68" s="195">
        <v>0</v>
      </c>
      <c r="I68" s="339">
        <v>0</v>
      </c>
      <c r="J68" s="195">
        <v>0</v>
      </c>
      <c r="K68" s="195">
        <v>0</v>
      </c>
      <c r="L68" s="195">
        <v>0</v>
      </c>
      <c r="M68" s="195">
        <v>0</v>
      </c>
      <c r="N68" s="195">
        <v>0</v>
      </c>
      <c r="O68" s="195">
        <v>0</v>
      </c>
      <c r="P68" s="339">
        <f t="shared" si="2"/>
        <v>10000</v>
      </c>
      <c r="Q68" s="196">
        <v>1</v>
      </c>
    </row>
    <row r="69" spans="1:17" ht="15.75">
      <c r="A69" s="333" t="s">
        <v>337</v>
      </c>
      <c r="B69" s="361" t="s">
        <v>416</v>
      </c>
      <c r="C69" s="345" t="s">
        <v>338</v>
      </c>
      <c r="D69" s="339">
        <v>1337927</v>
      </c>
      <c r="E69" s="195">
        <v>1337927</v>
      </c>
      <c r="F69" s="195">
        <v>870520</v>
      </c>
      <c r="G69" s="195">
        <v>145780</v>
      </c>
      <c r="H69" s="195">
        <v>0</v>
      </c>
      <c r="I69" s="339">
        <v>34000</v>
      </c>
      <c r="J69" s="195">
        <v>12000</v>
      </c>
      <c r="K69" s="195"/>
      <c r="L69" s="195">
        <v>300</v>
      </c>
      <c r="M69" s="195">
        <v>22000</v>
      </c>
      <c r="N69" s="195">
        <v>22000</v>
      </c>
      <c r="O69" s="195">
        <v>22000</v>
      </c>
      <c r="P69" s="339">
        <f t="shared" si="2"/>
        <v>1371927</v>
      </c>
      <c r="Q69" s="196">
        <v>1</v>
      </c>
    </row>
    <row r="70" spans="1:17" ht="15.75">
      <c r="A70" s="333" t="s">
        <v>339</v>
      </c>
      <c r="B70" s="334" t="s">
        <v>416</v>
      </c>
      <c r="C70" s="345" t="s">
        <v>340</v>
      </c>
      <c r="D70" s="339">
        <v>204115</v>
      </c>
      <c r="E70" s="195">
        <v>204115</v>
      </c>
      <c r="F70" s="195">
        <v>113899</v>
      </c>
      <c r="G70" s="195">
        <v>38130</v>
      </c>
      <c r="H70" s="195"/>
      <c r="I70" s="339">
        <v>9200</v>
      </c>
      <c r="J70" s="195">
        <v>2200</v>
      </c>
      <c r="K70" s="195"/>
      <c r="L70" s="195">
        <v>50</v>
      </c>
      <c r="M70" s="195">
        <v>7000</v>
      </c>
      <c r="N70" s="195">
        <v>7000</v>
      </c>
      <c r="O70" s="195">
        <v>7000</v>
      </c>
      <c r="P70" s="339">
        <f t="shared" si="2"/>
        <v>213315</v>
      </c>
      <c r="Q70" s="196">
        <v>0</v>
      </c>
    </row>
    <row r="71" spans="1:17" ht="30">
      <c r="A71" s="333">
        <v>110204</v>
      </c>
      <c r="B71" s="361" t="s">
        <v>287</v>
      </c>
      <c r="C71" s="362" t="s">
        <v>288</v>
      </c>
      <c r="D71" s="339">
        <v>706093</v>
      </c>
      <c r="E71" s="195">
        <v>706093</v>
      </c>
      <c r="F71" s="195">
        <v>344707</v>
      </c>
      <c r="G71" s="195">
        <v>227598</v>
      </c>
      <c r="H71" s="195">
        <v>0</v>
      </c>
      <c r="I71" s="339">
        <v>53000</v>
      </c>
      <c r="J71" s="195">
        <v>47000</v>
      </c>
      <c r="K71" s="195">
        <v>2300</v>
      </c>
      <c r="L71" s="195">
        <v>600</v>
      </c>
      <c r="M71" s="195">
        <v>6000</v>
      </c>
      <c r="N71" s="195">
        <v>0</v>
      </c>
      <c r="O71" s="195">
        <v>0</v>
      </c>
      <c r="P71" s="339">
        <f t="shared" si="2"/>
        <v>759093</v>
      </c>
      <c r="Q71" s="196">
        <v>1</v>
      </c>
    </row>
    <row r="72" spans="1:17" ht="15.75">
      <c r="A72" s="333">
        <v>110205</v>
      </c>
      <c r="B72" s="361" t="s">
        <v>144</v>
      </c>
      <c r="C72" s="362" t="s">
        <v>290</v>
      </c>
      <c r="D72" s="339">
        <v>1330798</v>
      </c>
      <c r="E72" s="195">
        <v>1330798</v>
      </c>
      <c r="F72" s="195">
        <v>826169</v>
      </c>
      <c r="G72" s="195">
        <v>201440</v>
      </c>
      <c r="H72" s="195"/>
      <c r="I72" s="339">
        <v>40000</v>
      </c>
      <c r="J72" s="195">
        <v>40000</v>
      </c>
      <c r="K72" s="195"/>
      <c r="L72" s="195">
        <v>400</v>
      </c>
      <c r="M72" s="195"/>
      <c r="N72" s="195"/>
      <c r="O72" s="195"/>
      <c r="P72" s="339">
        <f t="shared" si="2"/>
        <v>1370798</v>
      </c>
      <c r="Q72" s="196"/>
    </row>
    <row r="73" spans="1:17" ht="15.75">
      <c r="A73" s="333" t="s">
        <v>341</v>
      </c>
      <c r="B73" s="334" t="s">
        <v>169</v>
      </c>
      <c r="C73" s="345" t="s">
        <v>342</v>
      </c>
      <c r="D73" s="339">
        <v>136811</v>
      </c>
      <c r="E73" s="195">
        <v>136811</v>
      </c>
      <c r="F73" s="195">
        <v>94865</v>
      </c>
      <c r="G73" s="195"/>
      <c r="H73" s="195">
        <v>0</v>
      </c>
      <c r="I73" s="339"/>
      <c r="J73" s="195"/>
      <c r="K73" s="195"/>
      <c r="L73" s="195"/>
      <c r="M73" s="195"/>
      <c r="N73" s="195"/>
      <c r="O73" s="195"/>
      <c r="P73" s="339">
        <f t="shared" si="2"/>
        <v>136811</v>
      </c>
      <c r="Q73" s="196">
        <v>1</v>
      </c>
    </row>
    <row r="74" spans="1:17" ht="15.75">
      <c r="A74" s="505" t="s">
        <v>343</v>
      </c>
      <c r="B74" s="506" t="s">
        <v>165</v>
      </c>
      <c r="C74" s="507" t="s">
        <v>303</v>
      </c>
      <c r="D74" s="339">
        <f>D75</f>
        <v>30000</v>
      </c>
      <c r="E74" s="339">
        <f aca="true" t="shared" si="6" ref="E74:O74">E75</f>
        <v>30000</v>
      </c>
      <c r="F74" s="339">
        <f t="shared" si="6"/>
        <v>0</v>
      </c>
      <c r="G74" s="339">
        <f t="shared" si="6"/>
        <v>0</v>
      </c>
      <c r="H74" s="339">
        <f t="shared" si="6"/>
        <v>0</v>
      </c>
      <c r="I74" s="339">
        <f t="shared" si="6"/>
        <v>0</v>
      </c>
      <c r="J74" s="339">
        <f t="shared" si="6"/>
        <v>0</v>
      </c>
      <c r="K74" s="339">
        <f t="shared" si="6"/>
        <v>0</v>
      </c>
      <c r="L74" s="339">
        <f t="shared" si="6"/>
        <v>0</v>
      </c>
      <c r="M74" s="339">
        <f t="shared" si="6"/>
        <v>0</v>
      </c>
      <c r="N74" s="339">
        <f t="shared" si="6"/>
        <v>0</v>
      </c>
      <c r="O74" s="339">
        <f t="shared" si="6"/>
        <v>0</v>
      </c>
      <c r="P74" s="339">
        <f t="shared" si="2"/>
        <v>30000</v>
      </c>
      <c r="Q74" s="196">
        <v>0</v>
      </c>
    </row>
    <row r="75" spans="1:17" ht="15.75">
      <c r="A75" s="333" t="s">
        <v>344</v>
      </c>
      <c r="B75" s="334" t="s">
        <v>142</v>
      </c>
      <c r="C75" s="345" t="s">
        <v>345</v>
      </c>
      <c r="D75" s="339">
        <v>30000</v>
      </c>
      <c r="E75" s="195">
        <v>30000</v>
      </c>
      <c r="F75" s="195">
        <v>0</v>
      </c>
      <c r="G75" s="195">
        <v>0</v>
      </c>
      <c r="H75" s="195">
        <v>0</v>
      </c>
      <c r="I75" s="339">
        <v>0</v>
      </c>
      <c r="J75" s="195">
        <v>0</v>
      </c>
      <c r="K75" s="195">
        <v>0</v>
      </c>
      <c r="L75" s="195">
        <v>0</v>
      </c>
      <c r="M75" s="195">
        <v>0</v>
      </c>
      <c r="N75" s="195">
        <v>0</v>
      </c>
      <c r="O75" s="195">
        <v>0</v>
      </c>
      <c r="P75" s="339">
        <f t="shared" si="2"/>
        <v>30000</v>
      </c>
      <c r="Q75" s="196">
        <v>1</v>
      </c>
    </row>
    <row r="76" spans="1:17" ht="15.75">
      <c r="A76" s="505" t="s">
        <v>346</v>
      </c>
      <c r="B76" s="506" t="s">
        <v>165</v>
      </c>
      <c r="C76" s="507" t="s">
        <v>158</v>
      </c>
      <c r="D76" s="339">
        <f>SUM(D77:D80)</f>
        <v>525184</v>
      </c>
      <c r="E76" s="339">
        <f aca="true" t="shared" si="7" ref="E76:O76">SUM(E77:E80)</f>
        <v>525184</v>
      </c>
      <c r="F76" s="339">
        <f t="shared" si="7"/>
        <v>264556</v>
      </c>
      <c r="G76" s="339">
        <f t="shared" si="7"/>
        <v>0</v>
      </c>
      <c r="H76" s="339">
        <f t="shared" si="7"/>
        <v>0</v>
      </c>
      <c r="I76" s="339">
        <f t="shared" si="7"/>
        <v>0</v>
      </c>
      <c r="J76" s="339">
        <f t="shared" si="7"/>
        <v>0</v>
      </c>
      <c r="K76" s="339">
        <f t="shared" si="7"/>
        <v>0</v>
      </c>
      <c r="L76" s="339">
        <f t="shared" si="7"/>
        <v>0</v>
      </c>
      <c r="M76" s="339">
        <f t="shared" si="7"/>
        <v>0</v>
      </c>
      <c r="N76" s="339">
        <f t="shared" si="7"/>
        <v>0</v>
      </c>
      <c r="O76" s="339">
        <f t="shared" si="7"/>
        <v>0</v>
      </c>
      <c r="P76" s="339">
        <f t="shared" si="2"/>
        <v>525184</v>
      </c>
      <c r="Q76" s="196">
        <v>0</v>
      </c>
    </row>
    <row r="77" spans="1:17" ht="30">
      <c r="A77" s="333" t="s">
        <v>347</v>
      </c>
      <c r="B77" s="334" t="s">
        <v>170</v>
      </c>
      <c r="C77" s="335" t="s">
        <v>348</v>
      </c>
      <c r="D77" s="339">
        <v>15000</v>
      </c>
      <c r="E77" s="195">
        <v>15000</v>
      </c>
      <c r="F77" s="195">
        <v>0</v>
      </c>
      <c r="G77" s="195">
        <v>0</v>
      </c>
      <c r="H77" s="195">
        <v>0</v>
      </c>
      <c r="I77" s="339">
        <v>0</v>
      </c>
      <c r="J77" s="195">
        <v>0</v>
      </c>
      <c r="K77" s="195">
        <v>0</v>
      </c>
      <c r="L77" s="195">
        <v>0</v>
      </c>
      <c r="M77" s="195">
        <v>0</v>
      </c>
      <c r="N77" s="195">
        <v>0</v>
      </c>
      <c r="O77" s="195">
        <v>0</v>
      </c>
      <c r="P77" s="339">
        <f t="shared" si="2"/>
        <v>15000</v>
      </c>
      <c r="Q77" s="196">
        <v>1</v>
      </c>
    </row>
    <row r="78" spans="1:17" ht="15" customHeight="1">
      <c r="A78" s="333" t="s">
        <v>349</v>
      </c>
      <c r="B78" s="334" t="s">
        <v>170</v>
      </c>
      <c r="C78" s="335" t="s">
        <v>350</v>
      </c>
      <c r="D78" s="339">
        <v>393764</v>
      </c>
      <c r="E78" s="195">
        <v>393764</v>
      </c>
      <c r="F78" s="195">
        <v>264556</v>
      </c>
      <c r="G78" s="195"/>
      <c r="H78" s="195">
        <v>0</v>
      </c>
      <c r="I78" s="339"/>
      <c r="J78" s="195"/>
      <c r="K78" s="195">
        <v>0</v>
      </c>
      <c r="L78" s="195"/>
      <c r="M78" s="195">
        <v>0</v>
      </c>
      <c r="N78" s="195">
        <v>0</v>
      </c>
      <c r="O78" s="195">
        <v>0</v>
      </c>
      <c r="P78" s="339">
        <f t="shared" si="2"/>
        <v>393764</v>
      </c>
      <c r="Q78" s="196">
        <v>1</v>
      </c>
    </row>
    <row r="79" spans="1:17" ht="35.25" customHeight="1">
      <c r="A79" s="333">
        <v>130201</v>
      </c>
      <c r="B79" s="360" t="s">
        <v>146</v>
      </c>
      <c r="C79" s="336" t="s">
        <v>378</v>
      </c>
      <c r="D79" s="339">
        <v>10000</v>
      </c>
      <c r="E79" s="195">
        <v>10000</v>
      </c>
      <c r="F79" s="195">
        <v>0</v>
      </c>
      <c r="G79" s="195">
        <v>0</v>
      </c>
      <c r="H79" s="195">
        <v>0</v>
      </c>
      <c r="I79" s="339">
        <v>0</v>
      </c>
      <c r="J79" s="195">
        <v>0</v>
      </c>
      <c r="K79" s="195">
        <v>0</v>
      </c>
      <c r="L79" s="195">
        <v>0</v>
      </c>
      <c r="M79" s="195">
        <v>0</v>
      </c>
      <c r="N79" s="195">
        <v>0</v>
      </c>
      <c r="O79" s="195">
        <v>0</v>
      </c>
      <c r="P79" s="339">
        <f t="shared" si="2"/>
        <v>10000</v>
      </c>
      <c r="Q79" s="196">
        <v>1</v>
      </c>
    </row>
    <row r="80" spans="1:17" ht="30">
      <c r="A80" s="333" t="s">
        <v>351</v>
      </c>
      <c r="B80" s="334" t="s">
        <v>170</v>
      </c>
      <c r="C80" s="335" t="s">
        <v>388</v>
      </c>
      <c r="D80" s="339">
        <v>106420</v>
      </c>
      <c r="E80" s="195">
        <v>106420</v>
      </c>
      <c r="F80" s="195">
        <v>0</v>
      </c>
      <c r="G80" s="195">
        <v>0</v>
      </c>
      <c r="H80" s="195">
        <v>0</v>
      </c>
      <c r="I80" s="339">
        <v>0</v>
      </c>
      <c r="J80" s="195">
        <v>0</v>
      </c>
      <c r="K80" s="195">
        <v>0</v>
      </c>
      <c r="L80" s="195">
        <v>0</v>
      </c>
      <c r="M80" s="195">
        <v>0</v>
      </c>
      <c r="N80" s="195">
        <v>0</v>
      </c>
      <c r="O80" s="195">
        <v>0</v>
      </c>
      <c r="P80" s="339">
        <f t="shared" si="2"/>
        <v>106420</v>
      </c>
      <c r="Q80" s="196">
        <v>1</v>
      </c>
    </row>
    <row r="81" spans="1:17" ht="15.75">
      <c r="A81" s="505" t="s">
        <v>352</v>
      </c>
      <c r="B81" s="506" t="s">
        <v>165</v>
      </c>
      <c r="C81" s="507" t="s">
        <v>159</v>
      </c>
      <c r="D81" s="339"/>
      <c r="E81" s="339"/>
      <c r="F81" s="339">
        <v>0</v>
      </c>
      <c r="G81" s="339">
        <v>0</v>
      </c>
      <c r="H81" s="339">
        <v>0</v>
      </c>
      <c r="I81" s="339">
        <f>I82</f>
        <v>15000</v>
      </c>
      <c r="J81" s="339">
        <f aca="true" t="shared" si="8" ref="J81:O81">J82</f>
        <v>0</v>
      </c>
      <c r="K81" s="339">
        <f t="shared" si="8"/>
        <v>0</v>
      </c>
      <c r="L81" s="339">
        <f t="shared" si="8"/>
        <v>0</v>
      </c>
      <c r="M81" s="339">
        <f t="shared" si="8"/>
        <v>15000</v>
      </c>
      <c r="N81" s="339">
        <f t="shared" si="8"/>
        <v>15000</v>
      </c>
      <c r="O81" s="339">
        <f t="shared" si="8"/>
        <v>15000</v>
      </c>
      <c r="P81" s="339">
        <f t="shared" si="2"/>
        <v>15000</v>
      </c>
      <c r="Q81" s="196">
        <v>0</v>
      </c>
    </row>
    <row r="82" spans="1:17" ht="30">
      <c r="A82" s="363">
        <v>150118</v>
      </c>
      <c r="B82" s="363">
        <v>1060</v>
      </c>
      <c r="C82" s="336" t="s">
        <v>380</v>
      </c>
      <c r="D82" s="339">
        <v>0</v>
      </c>
      <c r="E82" s="195">
        <v>0</v>
      </c>
      <c r="F82" s="195">
        <v>0</v>
      </c>
      <c r="G82" s="195">
        <v>0</v>
      </c>
      <c r="H82" s="195">
        <v>0</v>
      </c>
      <c r="I82" s="339">
        <v>15000</v>
      </c>
      <c r="J82" s="195">
        <v>0</v>
      </c>
      <c r="K82" s="195">
        <v>0</v>
      </c>
      <c r="L82" s="195">
        <v>0</v>
      </c>
      <c r="M82" s="195">
        <v>15000</v>
      </c>
      <c r="N82" s="195">
        <v>15000</v>
      </c>
      <c r="O82" s="195">
        <v>15000</v>
      </c>
      <c r="P82" s="339">
        <f t="shared" si="2"/>
        <v>15000</v>
      </c>
      <c r="Q82" s="196">
        <v>1</v>
      </c>
    </row>
    <row r="83" spans="1:17" ht="31.5">
      <c r="A83" s="505" t="s">
        <v>171</v>
      </c>
      <c r="B83" s="506" t="s">
        <v>165</v>
      </c>
      <c r="C83" s="507" t="s">
        <v>172</v>
      </c>
      <c r="D83" s="339">
        <f>D84</f>
        <v>22200</v>
      </c>
      <c r="E83" s="339">
        <f aca="true" t="shared" si="9" ref="E83:O83">E84</f>
        <v>22200</v>
      </c>
      <c r="F83" s="339">
        <f t="shared" si="9"/>
        <v>0</v>
      </c>
      <c r="G83" s="339">
        <f t="shared" si="9"/>
        <v>0</v>
      </c>
      <c r="H83" s="339">
        <f t="shared" si="9"/>
        <v>0</v>
      </c>
      <c r="I83" s="339">
        <f t="shared" si="9"/>
        <v>0</v>
      </c>
      <c r="J83" s="339">
        <f t="shared" si="9"/>
        <v>0</v>
      </c>
      <c r="K83" s="339">
        <f t="shared" si="9"/>
        <v>0</v>
      </c>
      <c r="L83" s="339">
        <f t="shared" si="9"/>
        <v>0</v>
      </c>
      <c r="M83" s="339">
        <f t="shared" si="9"/>
        <v>0</v>
      </c>
      <c r="N83" s="339">
        <f t="shared" si="9"/>
        <v>0</v>
      </c>
      <c r="O83" s="339">
        <f t="shared" si="9"/>
        <v>0</v>
      </c>
      <c r="P83" s="339">
        <f t="shared" si="2"/>
        <v>22200</v>
      </c>
      <c r="Q83" s="196">
        <v>1</v>
      </c>
    </row>
    <row r="84" spans="1:17" ht="47.25">
      <c r="A84" s="513" t="s">
        <v>292</v>
      </c>
      <c r="B84" s="513" t="s">
        <v>189</v>
      </c>
      <c r="C84" s="284" t="s">
        <v>293</v>
      </c>
      <c r="D84" s="519">
        <v>22200</v>
      </c>
      <c r="E84" s="364">
        <v>22200</v>
      </c>
      <c r="F84" s="195"/>
      <c r="G84" s="195"/>
      <c r="H84" s="195">
        <v>0</v>
      </c>
      <c r="I84" s="339"/>
      <c r="J84" s="195"/>
      <c r="K84" s="195"/>
      <c r="L84" s="195"/>
      <c r="M84" s="195"/>
      <c r="N84" s="195">
        <v>0</v>
      </c>
      <c r="O84" s="195">
        <v>0</v>
      </c>
      <c r="P84" s="339">
        <f aca="true" t="shared" si="10" ref="P84:P94">D84+I84</f>
        <v>22200</v>
      </c>
      <c r="Q84" s="196">
        <v>1</v>
      </c>
    </row>
    <row r="85" spans="1:17" ht="28.5">
      <c r="A85" s="367" t="s">
        <v>52</v>
      </c>
      <c r="B85" s="367"/>
      <c r="C85" s="368" t="s">
        <v>53</v>
      </c>
      <c r="D85" s="366">
        <f>D86</f>
        <v>357800</v>
      </c>
      <c r="E85" s="366">
        <f aca="true" t="shared" si="11" ref="E85:O85">E86</f>
        <v>357800</v>
      </c>
      <c r="F85" s="366">
        <f t="shared" si="11"/>
        <v>0</v>
      </c>
      <c r="G85" s="366">
        <f t="shared" si="11"/>
        <v>0</v>
      </c>
      <c r="H85" s="366">
        <f t="shared" si="11"/>
        <v>0</v>
      </c>
      <c r="I85" s="366">
        <f t="shared" si="11"/>
        <v>0</v>
      </c>
      <c r="J85" s="366">
        <f t="shared" si="11"/>
        <v>0</v>
      </c>
      <c r="K85" s="366">
        <f t="shared" si="11"/>
        <v>0</v>
      </c>
      <c r="L85" s="366">
        <f t="shared" si="11"/>
        <v>0</v>
      </c>
      <c r="M85" s="366">
        <f t="shared" si="11"/>
        <v>0</v>
      </c>
      <c r="N85" s="366">
        <f t="shared" si="11"/>
        <v>0</v>
      </c>
      <c r="O85" s="366">
        <f t="shared" si="11"/>
        <v>0</v>
      </c>
      <c r="P85" s="339">
        <f t="shared" si="10"/>
        <v>357800</v>
      </c>
      <c r="Q85" s="196"/>
    </row>
    <row r="86" spans="1:17" ht="47.25">
      <c r="A86" s="283">
        <v>170102</v>
      </c>
      <c r="B86" s="283" t="s">
        <v>297</v>
      </c>
      <c r="C86" s="284" t="s">
        <v>278</v>
      </c>
      <c r="D86" s="521">
        <v>357800</v>
      </c>
      <c r="E86" s="365">
        <v>357800</v>
      </c>
      <c r="F86" s="195"/>
      <c r="G86" s="195"/>
      <c r="H86" s="195"/>
      <c r="I86" s="339"/>
      <c r="J86" s="195"/>
      <c r="K86" s="195"/>
      <c r="L86" s="195"/>
      <c r="M86" s="195"/>
      <c r="N86" s="195"/>
      <c r="O86" s="195"/>
      <c r="P86" s="339">
        <f t="shared" si="10"/>
        <v>357800</v>
      </c>
      <c r="Q86" s="196"/>
    </row>
    <row r="87" spans="1:17" ht="47.25">
      <c r="A87" s="505" t="s">
        <v>190</v>
      </c>
      <c r="B87" s="506" t="s">
        <v>165</v>
      </c>
      <c r="C87" s="507" t="s">
        <v>160</v>
      </c>
      <c r="D87" s="339">
        <f>D88</f>
        <v>20000</v>
      </c>
      <c r="E87" s="339">
        <f>E88</f>
        <v>20000</v>
      </c>
      <c r="F87" s="339">
        <f aca="true" t="shared" si="12" ref="F87:O87">F88</f>
        <v>0</v>
      </c>
      <c r="G87" s="339">
        <f t="shared" si="12"/>
        <v>0</v>
      </c>
      <c r="H87" s="339">
        <f t="shared" si="12"/>
        <v>0</v>
      </c>
      <c r="I87" s="339">
        <f t="shared" si="12"/>
        <v>0</v>
      </c>
      <c r="J87" s="339">
        <f t="shared" si="12"/>
        <v>0</v>
      </c>
      <c r="K87" s="339">
        <f t="shared" si="12"/>
        <v>0</v>
      </c>
      <c r="L87" s="339">
        <f t="shared" si="12"/>
        <v>0</v>
      </c>
      <c r="M87" s="339">
        <f t="shared" si="12"/>
        <v>0</v>
      </c>
      <c r="N87" s="339">
        <f t="shared" si="12"/>
        <v>0</v>
      </c>
      <c r="O87" s="339">
        <f t="shared" si="12"/>
        <v>0</v>
      </c>
      <c r="P87" s="339">
        <f t="shared" si="10"/>
        <v>20000</v>
      </c>
      <c r="Q87" s="196">
        <v>1</v>
      </c>
    </row>
    <row r="88" spans="1:17" ht="47.25">
      <c r="A88" s="509" t="s">
        <v>191</v>
      </c>
      <c r="B88" s="511" t="s">
        <v>173</v>
      </c>
      <c r="C88" s="512" t="s">
        <v>192</v>
      </c>
      <c r="D88" s="339">
        <v>20000</v>
      </c>
      <c r="E88" s="195">
        <v>20000</v>
      </c>
      <c r="F88" s="195">
        <v>0</v>
      </c>
      <c r="G88" s="195">
        <v>0</v>
      </c>
      <c r="H88" s="195">
        <v>0</v>
      </c>
      <c r="I88" s="339"/>
      <c r="J88" s="195">
        <v>0</v>
      </c>
      <c r="K88" s="195">
        <v>0</v>
      </c>
      <c r="L88" s="195">
        <v>0</v>
      </c>
      <c r="M88" s="195"/>
      <c r="N88" s="195"/>
      <c r="O88" s="195"/>
      <c r="P88" s="339">
        <f t="shared" si="10"/>
        <v>20000</v>
      </c>
      <c r="Q88" s="196">
        <v>1</v>
      </c>
    </row>
    <row r="89" spans="1:17" ht="31.5">
      <c r="A89" s="505" t="s">
        <v>389</v>
      </c>
      <c r="B89" s="505"/>
      <c r="C89" s="508" t="s">
        <v>161</v>
      </c>
      <c r="D89" s="339">
        <f>D90</f>
        <v>99580</v>
      </c>
      <c r="E89" s="339">
        <f aca="true" t="shared" si="13" ref="E89:O89">E90</f>
        <v>99580</v>
      </c>
      <c r="F89" s="339">
        <f t="shared" si="13"/>
        <v>0</v>
      </c>
      <c r="G89" s="339">
        <f t="shared" si="13"/>
        <v>0</v>
      </c>
      <c r="H89" s="339">
        <f t="shared" si="13"/>
        <v>0</v>
      </c>
      <c r="I89" s="339">
        <f t="shared" si="13"/>
        <v>0</v>
      </c>
      <c r="J89" s="339">
        <f t="shared" si="13"/>
        <v>0</v>
      </c>
      <c r="K89" s="339">
        <f t="shared" si="13"/>
        <v>0</v>
      </c>
      <c r="L89" s="339">
        <f t="shared" si="13"/>
        <v>0</v>
      </c>
      <c r="M89" s="339">
        <f t="shared" si="13"/>
        <v>0</v>
      </c>
      <c r="N89" s="339">
        <f t="shared" si="13"/>
        <v>0</v>
      </c>
      <c r="O89" s="339">
        <f t="shared" si="13"/>
        <v>0</v>
      </c>
      <c r="P89" s="339">
        <f t="shared" si="10"/>
        <v>99580</v>
      </c>
      <c r="Q89" s="196">
        <v>0</v>
      </c>
    </row>
    <row r="90" spans="1:17" ht="15.75">
      <c r="A90" s="509" t="s">
        <v>390</v>
      </c>
      <c r="B90" s="509" t="s">
        <v>174</v>
      </c>
      <c r="C90" s="510" t="s">
        <v>333</v>
      </c>
      <c r="D90" s="339">
        <v>99580</v>
      </c>
      <c r="E90" s="195">
        <v>99580</v>
      </c>
      <c r="F90" s="195">
        <v>0</v>
      </c>
      <c r="G90" s="195">
        <v>0</v>
      </c>
      <c r="H90" s="195">
        <v>0</v>
      </c>
      <c r="I90" s="339"/>
      <c r="J90" s="195">
        <v>0</v>
      </c>
      <c r="K90" s="195">
        <v>0</v>
      </c>
      <c r="L90" s="195">
        <v>0</v>
      </c>
      <c r="M90" s="195"/>
      <c r="N90" s="195"/>
      <c r="O90" s="195"/>
      <c r="P90" s="339">
        <f t="shared" si="10"/>
        <v>99580</v>
      </c>
      <c r="Q90" s="196">
        <v>0</v>
      </c>
    </row>
    <row r="91" spans="1:17" ht="15.75">
      <c r="A91" s="514" t="s">
        <v>391</v>
      </c>
      <c r="B91" s="514"/>
      <c r="C91" s="516" t="s">
        <v>162</v>
      </c>
      <c r="D91" s="268">
        <f>D9+D11+D20+D26+D67+D74+D76+D81+D83+D85+D87+D89</f>
        <v>107226565</v>
      </c>
      <c r="E91" s="268">
        <f aca="true" t="shared" si="14" ref="E91:O91">E9+E11+E20+E26+E67+E74+E76+E81+E83+E85+E87+E89</f>
        <v>107226565</v>
      </c>
      <c r="F91" s="268">
        <f t="shared" si="14"/>
        <v>32996376</v>
      </c>
      <c r="G91" s="268">
        <f t="shared" si="14"/>
        <v>11068758</v>
      </c>
      <c r="H91" s="268">
        <f t="shared" si="14"/>
        <v>0</v>
      </c>
      <c r="I91" s="268">
        <f t="shared" si="14"/>
        <v>1689600</v>
      </c>
      <c r="J91" s="268">
        <f t="shared" si="14"/>
        <v>1377352</v>
      </c>
      <c r="K91" s="268">
        <f t="shared" si="14"/>
        <v>320300</v>
      </c>
      <c r="L91" s="268">
        <f t="shared" si="14"/>
        <v>15350</v>
      </c>
      <c r="M91" s="268">
        <f t="shared" si="14"/>
        <v>312248</v>
      </c>
      <c r="N91" s="268">
        <f t="shared" si="14"/>
        <v>258650</v>
      </c>
      <c r="O91" s="268">
        <f t="shared" si="14"/>
        <v>258650</v>
      </c>
      <c r="P91" s="267">
        <f t="shared" si="10"/>
        <v>108916165</v>
      </c>
      <c r="Q91" s="196">
        <v>0</v>
      </c>
    </row>
    <row r="92" spans="1:17" ht="15.75">
      <c r="A92" s="505"/>
      <c r="B92" s="505"/>
      <c r="C92" s="508" t="s">
        <v>392</v>
      </c>
      <c r="D92" s="339">
        <f>D93</f>
        <v>8602885</v>
      </c>
      <c r="E92" s="339">
        <f aca="true" t="shared" si="15" ref="E92:O92">E93</f>
        <v>8602885</v>
      </c>
      <c r="F92" s="339">
        <f t="shared" si="15"/>
        <v>0</v>
      </c>
      <c r="G92" s="339">
        <f t="shared" si="15"/>
        <v>0</v>
      </c>
      <c r="H92" s="339">
        <f t="shared" si="15"/>
        <v>0</v>
      </c>
      <c r="I92" s="339">
        <f t="shared" si="15"/>
        <v>0</v>
      </c>
      <c r="J92" s="339">
        <f t="shared" si="15"/>
        <v>0</v>
      </c>
      <c r="K92" s="339">
        <f t="shared" si="15"/>
        <v>0</v>
      </c>
      <c r="L92" s="339">
        <f t="shared" si="15"/>
        <v>0</v>
      </c>
      <c r="M92" s="339">
        <f t="shared" si="15"/>
        <v>0</v>
      </c>
      <c r="N92" s="339">
        <f t="shared" si="15"/>
        <v>0</v>
      </c>
      <c r="O92" s="339">
        <f t="shared" si="15"/>
        <v>0</v>
      </c>
      <c r="P92" s="339">
        <f t="shared" si="10"/>
        <v>8602885</v>
      </c>
      <c r="Q92" s="196">
        <v>1</v>
      </c>
    </row>
    <row r="93" spans="1:17" ht="15.75">
      <c r="A93" s="509" t="s">
        <v>393</v>
      </c>
      <c r="B93" s="509" t="s">
        <v>414</v>
      </c>
      <c r="C93" s="510" t="s">
        <v>394</v>
      </c>
      <c r="D93" s="339">
        <v>8602885</v>
      </c>
      <c r="E93" s="195">
        <v>8602885</v>
      </c>
      <c r="F93" s="195">
        <v>0</v>
      </c>
      <c r="G93" s="195">
        <v>0</v>
      </c>
      <c r="H93" s="195">
        <v>0</v>
      </c>
      <c r="I93" s="339">
        <v>0</v>
      </c>
      <c r="J93" s="195">
        <v>0</v>
      </c>
      <c r="K93" s="195">
        <v>0</v>
      </c>
      <c r="L93" s="195">
        <v>0</v>
      </c>
      <c r="M93" s="195">
        <v>0</v>
      </c>
      <c r="N93" s="195">
        <v>0</v>
      </c>
      <c r="O93" s="195">
        <v>0</v>
      </c>
      <c r="P93" s="339">
        <f t="shared" si="10"/>
        <v>8602885</v>
      </c>
      <c r="Q93" s="196">
        <v>32</v>
      </c>
    </row>
    <row r="94" spans="1:17" ht="15.75">
      <c r="A94" s="514" t="s">
        <v>314</v>
      </c>
      <c r="B94" s="514"/>
      <c r="C94" s="515" t="s">
        <v>196</v>
      </c>
      <c r="D94" s="268">
        <f>D91+D92</f>
        <v>115829450</v>
      </c>
      <c r="E94" s="268">
        <f aca="true" t="shared" si="16" ref="E94:O94">E91+E92</f>
        <v>115829450</v>
      </c>
      <c r="F94" s="268">
        <f t="shared" si="16"/>
        <v>32996376</v>
      </c>
      <c r="G94" s="268">
        <f t="shared" si="16"/>
        <v>11068758</v>
      </c>
      <c r="H94" s="268">
        <f t="shared" si="16"/>
        <v>0</v>
      </c>
      <c r="I94" s="268">
        <f t="shared" si="16"/>
        <v>1689600</v>
      </c>
      <c r="J94" s="268">
        <f t="shared" si="16"/>
        <v>1377352</v>
      </c>
      <c r="K94" s="268">
        <f t="shared" si="16"/>
        <v>320300</v>
      </c>
      <c r="L94" s="268">
        <f t="shared" si="16"/>
        <v>15350</v>
      </c>
      <c r="M94" s="268">
        <f t="shared" si="16"/>
        <v>312248</v>
      </c>
      <c r="N94" s="268">
        <f t="shared" si="16"/>
        <v>258650</v>
      </c>
      <c r="O94" s="268">
        <f t="shared" si="16"/>
        <v>258650</v>
      </c>
      <c r="P94" s="267">
        <f t="shared" si="10"/>
        <v>117519050</v>
      </c>
      <c r="Q94" s="196">
        <v>0</v>
      </c>
    </row>
    <row r="97" spans="3:12" ht="18.75">
      <c r="C97" s="450" t="s">
        <v>131</v>
      </c>
      <c r="D97" s="13"/>
      <c r="E97" s="13"/>
      <c r="F97" s="449"/>
      <c r="G97" s="123"/>
      <c r="H97" s="123"/>
      <c r="I97" s="123"/>
      <c r="J97" s="123"/>
      <c r="K97" s="123"/>
      <c r="L97" s="450" t="s">
        <v>132</v>
      </c>
    </row>
    <row r="98" spans="3:12" ht="18.75">
      <c r="C98" s="561" t="s">
        <v>133</v>
      </c>
      <c r="D98" s="561"/>
      <c r="E98" s="123"/>
      <c r="F98" s="123"/>
      <c r="G98" s="123"/>
      <c r="H98" s="123"/>
      <c r="I98" s="123"/>
      <c r="J98" s="123"/>
      <c r="K98" s="123"/>
      <c r="L98" s="123"/>
    </row>
  </sheetData>
  <mergeCells count="19">
    <mergeCell ref="N1:P1"/>
    <mergeCell ref="K6:L6"/>
    <mergeCell ref="F6:G6"/>
    <mergeCell ref="B5:B7"/>
    <mergeCell ref="I5:O5"/>
    <mergeCell ref="N6:O6"/>
    <mergeCell ref="K2:P2"/>
    <mergeCell ref="A3:P3"/>
    <mergeCell ref="A5:A7"/>
    <mergeCell ref="C5:C7"/>
    <mergeCell ref="C98:D98"/>
    <mergeCell ref="P5:P7"/>
    <mergeCell ref="I6:I7"/>
    <mergeCell ref="J6:J7"/>
    <mergeCell ref="M6:M7"/>
    <mergeCell ref="D5:H5"/>
    <mergeCell ref="D6:D7"/>
    <mergeCell ref="E6:E7"/>
    <mergeCell ref="H6:H7"/>
  </mergeCells>
  <printOptions horizontalCentered="1"/>
  <pageMargins left="0.25" right="0.25" top="0.19" bottom="0.3937007874015748" header="0" footer="0"/>
  <pageSetup horizontalDpi="600" verticalDpi="600" orientation="landscape" paperSize="9" scale="5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35"/>
  <dimension ref="A1:P33"/>
  <sheetViews>
    <sheetView showZeros="0" view="pageBreakPreview" zoomScale="50" zoomScaleNormal="75" zoomScaleSheetLayoutView="50" workbookViewId="0" topLeftCell="A1">
      <selection activeCell="C10" sqref="C10"/>
    </sheetView>
  </sheetViews>
  <sheetFormatPr defaultColWidth="9.00390625" defaultRowHeight="12.75"/>
  <cols>
    <col min="1" max="1" width="19.625" style="256" customWidth="1"/>
    <col min="2" max="2" width="15.625" style="256" customWidth="1"/>
    <col min="3" max="3" width="34.375" style="256" customWidth="1"/>
    <col min="4" max="4" width="11.00390625" style="256" customWidth="1"/>
    <col min="5" max="5" width="16.125" style="256" customWidth="1"/>
    <col min="6" max="6" width="12.625" style="256" customWidth="1"/>
    <col min="7" max="7" width="11.375" style="256" customWidth="1"/>
    <col min="8" max="8" width="10.75390625" style="256" customWidth="1"/>
    <col min="9" max="9" width="14.875" style="256" customWidth="1"/>
    <col min="10" max="10" width="9.875" style="256" customWidth="1"/>
    <col min="11" max="11" width="14.125" style="256" customWidth="1"/>
    <col min="12" max="12" width="14.625" style="256" customWidth="1"/>
    <col min="13" max="13" width="14.25390625" style="256" customWidth="1"/>
    <col min="14" max="14" width="10.00390625" style="256" customWidth="1"/>
    <col min="15" max="15" width="13.875" style="256" customWidth="1"/>
    <col min="16" max="16" width="10.375" style="256" bestFit="1" customWidth="1"/>
    <col min="17" max="16384" width="9.125" style="256" customWidth="1"/>
  </cols>
  <sheetData>
    <row r="1" spans="1:15" ht="59.25" customHeight="1">
      <c r="A1" s="269"/>
      <c r="B1" s="269"/>
      <c r="C1" s="270"/>
      <c r="D1" s="270"/>
      <c r="E1" s="270"/>
      <c r="F1" s="270"/>
      <c r="G1" s="270"/>
      <c r="L1" s="610" t="s">
        <v>54</v>
      </c>
      <c r="M1" s="610"/>
      <c r="N1" s="610"/>
      <c r="O1" s="610"/>
    </row>
    <row r="2" spans="1:15" ht="24" customHeight="1">
      <c r="A2" s="618" t="s">
        <v>56</v>
      </c>
      <c r="B2" s="618"/>
      <c r="C2" s="618"/>
      <c r="D2" s="618"/>
      <c r="E2" s="618"/>
      <c r="F2" s="618"/>
      <c r="G2" s="618"/>
      <c r="H2" s="618"/>
      <c r="I2" s="618"/>
      <c r="J2" s="618"/>
      <c r="K2" s="618"/>
      <c r="L2" s="618"/>
      <c r="M2" s="618"/>
      <c r="N2" s="618"/>
      <c r="O2" s="618"/>
    </row>
    <row r="3" spans="1:15" ht="19.5" customHeight="1">
      <c r="A3" s="611"/>
      <c r="B3" s="611"/>
      <c r="C3" s="611"/>
      <c r="D3" s="611"/>
      <c r="E3" s="611"/>
      <c r="F3" s="611"/>
      <c r="G3" s="611"/>
      <c r="H3" s="611"/>
      <c r="I3" s="611"/>
      <c r="J3" s="611"/>
      <c r="K3" s="611"/>
      <c r="L3" s="611"/>
      <c r="M3" s="611"/>
      <c r="N3" s="611"/>
      <c r="O3" s="611"/>
    </row>
    <row r="4" spans="1:15" ht="13.5" thickBot="1">
      <c r="A4" s="269"/>
      <c r="B4" s="269"/>
      <c r="C4" s="270"/>
      <c r="D4" s="270"/>
      <c r="E4" s="270"/>
      <c r="F4" s="270"/>
      <c r="G4" s="270"/>
      <c r="O4" s="269" t="s">
        <v>197</v>
      </c>
    </row>
    <row r="5" spans="1:15" ht="44.25" customHeight="1">
      <c r="A5" s="619" t="s">
        <v>140</v>
      </c>
      <c r="B5" s="619" t="s">
        <v>188</v>
      </c>
      <c r="C5" s="629" t="s">
        <v>187</v>
      </c>
      <c r="D5" s="632"/>
      <c r="E5" s="633"/>
      <c r="F5" s="633"/>
      <c r="G5" s="634"/>
      <c r="H5" s="612" t="s">
        <v>3</v>
      </c>
      <c r="I5" s="613"/>
      <c r="J5" s="613"/>
      <c r="K5" s="614"/>
      <c r="L5" s="615" t="s">
        <v>4</v>
      </c>
      <c r="M5" s="616"/>
      <c r="N5" s="616"/>
      <c r="O5" s="617"/>
    </row>
    <row r="6" spans="1:15" ht="12.75" customHeight="1">
      <c r="A6" s="620"/>
      <c r="B6" s="620"/>
      <c r="C6" s="630"/>
      <c r="D6" s="628" t="s">
        <v>5</v>
      </c>
      <c r="E6" s="628" t="s">
        <v>6</v>
      </c>
      <c r="F6" s="628"/>
      <c r="G6" s="624" t="s">
        <v>7</v>
      </c>
      <c r="H6" s="626" t="s">
        <v>5</v>
      </c>
      <c r="I6" s="628" t="s">
        <v>6</v>
      </c>
      <c r="J6" s="628"/>
      <c r="K6" s="624" t="s">
        <v>7</v>
      </c>
      <c r="L6" s="622" t="s">
        <v>5</v>
      </c>
      <c r="M6" s="628" t="s">
        <v>6</v>
      </c>
      <c r="N6" s="628"/>
      <c r="O6" s="624" t="s">
        <v>7</v>
      </c>
    </row>
    <row r="7" spans="1:15" ht="39" thickBot="1">
      <c r="A7" s="621"/>
      <c r="B7" s="621"/>
      <c r="C7" s="631"/>
      <c r="D7" s="628"/>
      <c r="E7" s="244" t="s">
        <v>355</v>
      </c>
      <c r="F7" s="244" t="s">
        <v>0</v>
      </c>
      <c r="G7" s="625"/>
      <c r="H7" s="627"/>
      <c r="I7" s="244" t="s">
        <v>355</v>
      </c>
      <c r="J7" s="244" t="s">
        <v>0</v>
      </c>
      <c r="K7" s="625"/>
      <c r="L7" s="623"/>
      <c r="M7" s="244" t="s">
        <v>355</v>
      </c>
      <c r="N7" s="244" t="s">
        <v>0</v>
      </c>
      <c r="O7" s="625"/>
    </row>
    <row r="8" spans="1:16" ht="41.25" thickBot="1">
      <c r="A8" s="495" t="s">
        <v>323</v>
      </c>
      <c r="B8" s="495"/>
      <c r="C8" s="496" t="s">
        <v>55</v>
      </c>
      <c r="D8" s="540"/>
      <c r="E8" s="548" t="s">
        <v>420</v>
      </c>
      <c r="F8" s="540"/>
      <c r="G8" s="548" t="s">
        <v>420</v>
      </c>
      <c r="H8" s="497"/>
      <c r="I8" s="498">
        <f>I10</f>
        <v>-20000</v>
      </c>
      <c r="J8" s="498"/>
      <c r="K8" s="499">
        <f>+I8+H8</f>
        <v>-20000</v>
      </c>
      <c r="L8" s="500"/>
      <c r="M8" s="498"/>
      <c r="N8" s="501"/>
      <c r="O8" s="499">
        <f>O10</f>
        <v>0</v>
      </c>
      <c r="P8" s="271"/>
    </row>
    <row r="9" spans="1:16" ht="47.25">
      <c r="A9" s="541" t="s">
        <v>419</v>
      </c>
      <c r="B9" s="541" t="s">
        <v>404</v>
      </c>
      <c r="C9" s="542" t="s">
        <v>418</v>
      </c>
      <c r="D9" s="542"/>
      <c r="E9" s="542" t="s">
        <v>420</v>
      </c>
      <c r="F9" s="542"/>
      <c r="G9" s="542" t="s">
        <v>420</v>
      </c>
      <c r="H9" s="543"/>
      <c r="I9" s="544"/>
      <c r="J9" s="544"/>
      <c r="K9" s="545"/>
      <c r="L9" s="546"/>
      <c r="M9" s="544"/>
      <c r="N9" s="547"/>
      <c r="O9" s="545"/>
      <c r="P9" s="271"/>
    </row>
    <row r="10" spans="1:16" ht="48.75" thickBot="1">
      <c r="A10" s="272" t="s">
        <v>156</v>
      </c>
      <c r="B10" s="272" t="s">
        <v>404</v>
      </c>
      <c r="C10" s="550" t="s">
        <v>157</v>
      </c>
      <c r="D10" s="257"/>
      <c r="E10" s="257"/>
      <c r="F10" s="257"/>
      <c r="G10" s="257"/>
      <c r="H10" s="249"/>
      <c r="I10" s="246">
        <v>-20000</v>
      </c>
      <c r="J10" s="246"/>
      <c r="K10" s="248">
        <f>+I10+H10</f>
        <v>-20000</v>
      </c>
      <c r="L10" s="245"/>
      <c r="M10" s="246"/>
      <c r="N10" s="247"/>
      <c r="O10" s="248"/>
      <c r="P10" s="271"/>
    </row>
    <row r="11" spans="1:16" ht="21" thickBot="1">
      <c r="A11" s="273"/>
      <c r="B11" s="273"/>
      <c r="C11" s="258" t="s">
        <v>355</v>
      </c>
      <c r="D11" s="539"/>
      <c r="E11" s="549">
        <v>20000</v>
      </c>
      <c r="F11" s="549"/>
      <c r="G11" s="549">
        <v>20000</v>
      </c>
      <c r="H11" s="251"/>
      <c r="I11" s="252">
        <f>I8</f>
        <v>-20000</v>
      </c>
      <c r="J11" s="252"/>
      <c r="K11" s="253">
        <f>+I11+H11</f>
        <v>-20000</v>
      </c>
      <c r="L11" s="250"/>
      <c r="M11" s="250"/>
      <c r="N11" s="254"/>
      <c r="O11" s="255">
        <f>O8</f>
        <v>0</v>
      </c>
      <c r="P11" s="271"/>
    </row>
    <row r="12" spans="1:2" ht="15.75">
      <c r="A12" s="274"/>
      <c r="B12" s="274"/>
    </row>
    <row r="13" spans="1:2" ht="15.75">
      <c r="A13" s="274"/>
      <c r="B13" s="274"/>
    </row>
    <row r="14" spans="1:14" ht="18.75">
      <c r="A14" s="450" t="s">
        <v>131</v>
      </c>
      <c r="B14" s="13"/>
      <c r="C14" s="13"/>
      <c r="D14" s="13"/>
      <c r="E14" s="13"/>
      <c r="F14" s="13"/>
      <c r="G14" s="13"/>
      <c r="H14" s="449"/>
      <c r="I14" s="123"/>
      <c r="J14" s="123"/>
      <c r="K14" s="123"/>
      <c r="L14" s="123"/>
      <c r="M14" s="123"/>
      <c r="N14" s="450" t="s">
        <v>132</v>
      </c>
    </row>
    <row r="15" spans="1:14" ht="18.75">
      <c r="A15" s="561" t="s">
        <v>133</v>
      </c>
      <c r="B15" s="561"/>
      <c r="C15" s="123"/>
      <c r="D15" s="123"/>
      <c r="E15" s="123"/>
      <c r="F15" s="123"/>
      <c r="G15" s="123"/>
      <c r="H15" s="123"/>
      <c r="I15" s="123"/>
      <c r="J15" s="123"/>
      <c r="K15" s="123"/>
      <c r="L15" s="123"/>
      <c r="M15" s="123"/>
      <c r="N15" s="123"/>
    </row>
    <row r="16" spans="1:2" ht="15.75">
      <c r="A16" s="274"/>
      <c r="B16" s="274"/>
    </row>
    <row r="17" spans="1:2" ht="15.75">
      <c r="A17" s="275"/>
      <c r="B17" s="275"/>
    </row>
    <row r="18" spans="1:2" ht="15.75">
      <c r="A18" s="275"/>
      <c r="B18" s="275"/>
    </row>
    <row r="19" spans="1:2" ht="15.75">
      <c r="A19" s="275"/>
      <c r="B19" s="275"/>
    </row>
    <row r="20" spans="1:2" ht="15.75">
      <c r="A20" s="275"/>
      <c r="B20" s="275"/>
    </row>
    <row r="21" spans="1:2" ht="15.75">
      <c r="A21" s="275"/>
      <c r="B21" s="275"/>
    </row>
    <row r="22" spans="1:2" ht="15.75">
      <c r="A22" s="275"/>
      <c r="B22" s="275"/>
    </row>
    <row r="23" spans="1:2" ht="15.75">
      <c r="A23" s="275"/>
      <c r="B23" s="275"/>
    </row>
    <row r="24" spans="1:2" ht="15.75">
      <c r="A24" s="275"/>
      <c r="B24" s="275"/>
    </row>
    <row r="25" spans="1:2" ht="15.75">
      <c r="A25" s="275"/>
      <c r="B25" s="275"/>
    </row>
    <row r="26" spans="1:2" ht="15.75">
      <c r="A26" s="275"/>
      <c r="B26" s="275"/>
    </row>
    <row r="27" spans="1:2" ht="15.75">
      <c r="A27" s="275"/>
      <c r="B27" s="275"/>
    </row>
    <row r="28" spans="1:2" ht="15.75">
      <c r="A28" s="275"/>
      <c r="B28" s="275"/>
    </row>
    <row r="29" spans="1:2" ht="15.75">
      <c r="A29" s="275"/>
      <c r="B29" s="275"/>
    </row>
    <row r="30" spans="1:2" ht="15.75">
      <c r="A30" s="275"/>
      <c r="B30" s="275"/>
    </row>
    <row r="31" spans="1:2" ht="15.75">
      <c r="A31" s="275"/>
      <c r="B31" s="275"/>
    </row>
    <row r="32" spans="1:2" ht="15.75">
      <c r="A32" s="275"/>
      <c r="B32" s="275"/>
    </row>
    <row r="33" spans="1:2" ht="15.75">
      <c r="A33" s="275"/>
      <c r="B33" s="275"/>
    </row>
  </sheetData>
  <sheetProtection formatCells="0" formatColumns="0" formatRows="0" insertColumns="0" insertRows="0" insertHyperlinks="0" deleteColumns="0" deleteRows="0" sort="0" autoFilter="0" pivotTables="0"/>
  <mergeCells count="19">
    <mergeCell ref="K6:K7"/>
    <mergeCell ref="A15:B15"/>
    <mergeCell ref="I6:J6"/>
    <mergeCell ref="M6:N6"/>
    <mergeCell ref="C5:C7"/>
    <mergeCell ref="D5:G5"/>
    <mergeCell ref="E6:F6"/>
    <mergeCell ref="D6:D7"/>
    <mergeCell ref="G6:G7"/>
    <mergeCell ref="L1:O1"/>
    <mergeCell ref="A3:O3"/>
    <mergeCell ref="H5:K5"/>
    <mergeCell ref="L5:O5"/>
    <mergeCell ref="A2:O2"/>
    <mergeCell ref="B5:B7"/>
    <mergeCell ref="A5:A7"/>
    <mergeCell ref="L6:L7"/>
    <mergeCell ref="O6:O7"/>
    <mergeCell ref="H6:H7"/>
  </mergeCells>
  <printOptions horizontalCentered="1"/>
  <pageMargins left="0.1968503937007874" right="0.1968503937007874" top="0.3937007874015748" bottom="0.3937007874015748"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Лист47"/>
  <dimension ref="A1:V87"/>
  <sheetViews>
    <sheetView showZeros="0" tabSelected="1" view="pageBreakPreview" zoomScale="75" zoomScaleNormal="75" zoomScaleSheetLayoutView="75" workbookViewId="0" topLeftCell="A22">
      <selection activeCell="N3" sqref="N3:S4"/>
    </sheetView>
  </sheetViews>
  <sheetFormatPr defaultColWidth="9.00390625" defaultRowHeight="12.75"/>
  <cols>
    <col min="1" max="1" width="49.625" style="198" customWidth="1"/>
    <col min="2" max="2" width="24.125" style="198" customWidth="1"/>
    <col min="3" max="3" width="25.375" style="198" customWidth="1"/>
    <col min="4" max="4" width="22.375" style="198" customWidth="1"/>
    <col min="5" max="5" width="26.25390625" style="198" customWidth="1"/>
    <col min="6" max="7" width="8.875" style="198" customWidth="1"/>
    <col min="8" max="8" width="0.12890625" style="198" customWidth="1"/>
    <col min="9" max="9" width="8.875" style="198" hidden="1" customWidth="1"/>
    <col min="10" max="17" width="8.875" style="198" customWidth="1"/>
    <col min="18" max="18" width="6.625" style="198" customWidth="1"/>
    <col min="19" max="21" width="8.875" style="198" customWidth="1"/>
    <col min="22" max="22" width="11.00390625" style="198" customWidth="1"/>
    <col min="23" max="16384" width="8.875" style="198" customWidth="1"/>
  </cols>
  <sheetData>
    <row r="1" spans="1:22" ht="69.75" customHeight="1">
      <c r="A1" s="199"/>
      <c r="B1" s="405"/>
      <c r="C1" s="405"/>
      <c r="D1" s="635" t="s">
        <v>109</v>
      </c>
      <c r="E1" s="635"/>
      <c r="S1" s="405"/>
      <c r="T1" s="405"/>
      <c r="U1" s="405"/>
      <c r="V1" s="405"/>
    </row>
    <row r="2" ht="6" customHeight="1"/>
    <row r="3" spans="1:19" ht="45" customHeight="1">
      <c r="A3" s="648" t="s">
        <v>86</v>
      </c>
      <c r="B3" s="648"/>
      <c r="C3" s="648"/>
      <c r="D3" s="648"/>
      <c r="E3" s="648"/>
      <c r="N3" s="665"/>
      <c r="O3" s="665"/>
      <c r="P3" s="665"/>
      <c r="Q3" s="665"/>
      <c r="R3" s="665"/>
      <c r="S3" s="665"/>
    </row>
    <row r="4" spans="2:19" ht="27.75" customHeight="1" thickBot="1">
      <c r="B4" s="200"/>
      <c r="C4" s="200"/>
      <c r="D4" s="200" t="s">
        <v>197</v>
      </c>
      <c r="N4" s="665"/>
      <c r="O4" s="665"/>
      <c r="P4" s="665"/>
      <c r="Q4" s="665"/>
      <c r="R4" s="665"/>
      <c r="S4" s="665"/>
    </row>
    <row r="5" spans="1:5" ht="15" customHeight="1" thickBot="1">
      <c r="A5" s="641" t="s">
        <v>49</v>
      </c>
      <c r="B5" s="644" t="s">
        <v>301</v>
      </c>
      <c r="C5" s="644"/>
      <c r="D5" s="644"/>
      <c r="E5" s="636" t="s">
        <v>23</v>
      </c>
    </row>
    <row r="6" spans="1:18" ht="20.25" customHeight="1" thickBot="1">
      <c r="A6" s="642"/>
      <c r="B6" s="637"/>
      <c r="C6" s="637"/>
      <c r="D6" s="637"/>
      <c r="E6" s="636"/>
      <c r="O6" s="664"/>
      <c r="P6" s="664"/>
      <c r="Q6" s="664"/>
      <c r="R6" s="664"/>
    </row>
    <row r="7" spans="1:5" ht="13.5" customHeight="1">
      <c r="A7" s="642"/>
      <c r="B7" s="638" t="s">
        <v>110</v>
      </c>
      <c r="C7" s="638" t="s">
        <v>111</v>
      </c>
      <c r="D7" s="645" t="s">
        <v>112</v>
      </c>
      <c r="E7" s="636"/>
    </row>
    <row r="8" spans="1:5" ht="22.5" customHeight="1">
      <c r="A8" s="642"/>
      <c r="B8" s="639"/>
      <c r="C8" s="639"/>
      <c r="D8" s="646"/>
      <c r="E8" s="636"/>
    </row>
    <row r="9" spans="1:5" ht="15.75" customHeight="1">
      <c r="A9" s="642"/>
      <c r="B9" s="639"/>
      <c r="C9" s="639"/>
      <c r="D9" s="646"/>
      <c r="E9" s="636"/>
    </row>
    <row r="10" spans="1:5" ht="195.75" customHeight="1" thickBot="1">
      <c r="A10" s="642"/>
      <c r="B10" s="640"/>
      <c r="C10" s="640"/>
      <c r="D10" s="647"/>
      <c r="E10" s="636"/>
    </row>
    <row r="11" spans="1:5" ht="29.25" customHeight="1" thickBot="1">
      <c r="A11" s="643"/>
      <c r="B11" s="397">
        <v>250380</v>
      </c>
      <c r="C11" s="397">
        <v>250380</v>
      </c>
      <c r="D11" s="398">
        <v>250380</v>
      </c>
      <c r="E11" s="459">
        <v>250380</v>
      </c>
    </row>
    <row r="12" spans="1:5" ht="20.25">
      <c r="A12" s="401" t="s">
        <v>87</v>
      </c>
      <c r="B12" s="399">
        <v>4436973</v>
      </c>
      <c r="C12" s="399"/>
      <c r="D12" s="400"/>
      <c r="E12" s="458">
        <f>B12+C12+D12</f>
        <v>4436973</v>
      </c>
    </row>
    <row r="13" spans="1:5" ht="20.25">
      <c r="A13" s="402" t="s">
        <v>88</v>
      </c>
      <c r="B13" s="399">
        <v>801820</v>
      </c>
      <c r="C13" s="399">
        <v>114820</v>
      </c>
      <c r="D13" s="400"/>
      <c r="E13" s="458">
        <f aca="true" t="shared" si="0" ref="E13:E34">B13+C13+D13</f>
        <v>916640</v>
      </c>
    </row>
    <row r="14" spans="1:5" ht="20.25">
      <c r="A14" s="403" t="s">
        <v>89</v>
      </c>
      <c r="B14" s="399">
        <v>201240</v>
      </c>
      <c r="C14" s="399">
        <v>88635</v>
      </c>
      <c r="D14" s="400"/>
      <c r="E14" s="458">
        <f t="shared" si="0"/>
        <v>289875</v>
      </c>
    </row>
    <row r="15" spans="1:5" ht="20.25">
      <c r="A15" s="402" t="s">
        <v>90</v>
      </c>
      <c r="B15" s="399"/>
      <c r="C15" s="399">
        <v>42650</v>
      </c>
      <c r="D15" s="400"/>
      <c r="E15" s="458">
        <f t="shared" si="0"/>
        <v>42650</v>
      </c>
    </row>
    <row r="16" spans="1:5" ht="20.25">
      <c r="A16" s="404" t="s">
        <v>91</v>
      </c>
      <c r="B16" s="399"/>
      <c r="C16" s="399">
        <v>32623</v>
      </c>
      <c r="D16" s="400">
        <v>16000</v>
      </c>
      <c r="E16" s="458">
        <f t="shared" si="0"/>
        <v>48623</v>
      </c>
    </row>
    <row r="17" spans="1:5" ht="20.25">
      <c r="A17" s="404" t="s">
        <v>92</v>
      </c>
      <c r="B17" s="399"/>
      <c r="C17" s="399">
        <v>39871</v>
      </c>
      <c r="D17" s="400"/>
      <c r="E17" s="458">
        <f t="shared" si="0"/>
        <v>39871</v>
      </c>
    </row>
    <row r="18" spans="1:5" ht="20.25">
      <c r="A18" s="404" t="s">
        <v>93</v>
      </c>
      <c r="B18" s="399"/>
      <c r="C18" s="399">
        <v>28500</v>
      </c>
      <c r="D18" s="400"/>
      <c r="E18" s="458">
        <f t="shared" si="0"/>
        <v>28500</v>
      </c>
    </row>
    <row r="19" spans="1:5" ht="20.25">
      <c r="A19" s="404" t="s">
        <v>94</v>
      </c>
      <c r="B19" s="399"/>
      <c r="C19" s="399">
        <v>53910</v>
      </c>
      <c r="D19" s="400"/>
      <c r="E19" s="458">
        <f t="shared" si="0"/>
        <v>53910</v>
      </c>
    </row>
    <row r="20" spans="1:5" ht="20.25">
      <c r="A20" s="404" t="s">
        <v>95</v>
      </c>
      <c r="B20" s="399"/>
      <c r="C20" s="399">
        <v>29730</v>
      </c>
      <c r="D20" s="400">
        <v>74000</v>
      </c>
      <c r="E20" s="458">
        <f t="shared" si="0"/>
        <v>103730</v>
      </c>
    </row>
    <row r="21" spans="1:5" ht="20.25">
      <c r="A21" s="404" t="s">
        <v>96</v>
      </c>
      <c r="B21" s="399"/>
      <c r="C21" s="399">
        <v>76980</v>
      </c>
      <c r="D21" s="400"/>
      <c r="E21" s="458">
        <f t="shared" si="0"/>
        <v>76980</v>
      </c>
    </row>
    <row r="22" spans="1:5" ht="20.25">
      <c r="A22" s="404" t="s">
        <v>97</v>
      </c>
      <c r="B22" s="399">
        <v>545651</v>
      </c>
      <c r="C22" s="399">
        <v>116860</v>
      </c>
      <c r="D22" s="400"/>
      <c r="E22" s="458">
        <f t="shared" si="0"/>
        <v>662511</v>
      </c>
    </row>
    <row r="23" spans="1:5" ht="20.25">
      <c r="A23" s="404" t="s">
        <v>98</v>
      </c>
      <c r="B23" s="399">
        <v>257065</v>
      </c>
      <c r="C23" s="399">
        <v>83410</v>
      </c>
      <c r="D23" s="400"/>
      <c r="E23" s="458">
        <f t="shared" si="0"/>
        <v>340475</v>
      </c>
    </row>
    <row r="24" spans="1:5" ht="20.25">
      <c r="A24" s="404" t="s">
        <v>99</v>
      </c>
      <c r="B24" s="399"/>
      <c r="C24" s="399">
        <v>89210</v>
      </c>
      <c r="D24" s="400"/>
      <c r="E24" s="458">
        <f t="shared" si="0"/>
        <v>89210</v>
      </c>
    </row>
    <row r="25" spans="1:5" ht="20.25">
      <c r="A25" s="404" t="s">
        <v>100</v>
      </c>
      <c r="B25" s="399">
        <v>218064</v>
      </c>
      <c r="C25" s="399">
        <v>96950</v>
      </c>
      <c r="D25" s="400"/>
      <c r="E25" s="458">
        <f t="shared" si="0"/>
        <v>315014</v>
      </c>
    </row>
    <row r="26" spans="1:5" ht="20.25">
      <c r="A26" s="404" t="s">
        <v>101</v>
      </c>
      <c r="B26" s="399">
        <v>204338</v>
      </c>
      <c r="C26" s="399">
        <v>56990</v>
      </c>
      <c r="D26" s="400">
        <v>67000</v>
      </c>
      <c r="E26" s="458">
        <f t="shared" si="0"/>
        <v>328328</v>
      </c>
    </row>
    <row r="27" spans="1:5" ht="20.25">
      <c r="A27" s="404" t="s">
        <v>102</v>
      </c>
      <c r="B27" s="399"/>
      <c r="C27" s="399">
        <v>35855</v>
      </c>
      <c r="D27" s="400">
        <v>36000</v>
      </c>
      <c r="E27" s="458">
        <f t="shared" si="0"/>
        <v>71855</v>
      </c>
    </row>
    <row r="28" spans="1:5" ht="20.25">
      <c r="A28" s="402" t="s">
        <v>103</v>
      </c>
      <c r="B28" s="399"/>
      <c r="C28" s="399">
        <v>66110</v>
      </c>
      <c r="D28" s="400"/>
      <c r="E28" s="458">
        <f t="shared" si="0"/>
        <v>66110</v>
      </c>
    </row>
    <row r="29" spans="1:5" ht="20.25">
      <c r="A29" s="404" t="s">
        <v>113</v>
      </c>
      <c r="B29" s="399"/>
      <c r="C29" s="399">
        <v>56625</v>
      </c>
      <c r="D29" s="400"/>
      <c r="E29" s="458">
        <f t="shared" si="0"/>
        <v>56625</v>
      </c>
    </row>
    <row r="30" spans="1:5" ht="20.25">
      <c r="A30" s="404" t="s">
        <v>104</v>
      </c>
      <c r="B30" s="399">
        <v>226170</v>
      </c>
      <c r="C30" s="399">
        <v>91390</v>
      </c>
      <c r="D30" s="400"/>
      <c r="E30" s="458">
        <f t="shared" si="0"/>
        <v>317560</v>
      </c>
    </row>
    <row r="31" spans="1:5" ht="20.25">
      <c r="A31" s="404" t="s">
        <v>105</v>
      </c>
      <c r="B31" s="399"/>
      <c r="C31" s="399">
        <v>73850</v>
      </c>
      <c r="D31" s="400"/>
      <c r="E31" s="458">
        <f t="shared" si="0"/>
        <v>73850</v>
      </c>
    </row>
    <row r="32" spans="1:5" ht="20.25">
      <c r="A32" s="404" t="s">
        <v>106</v>
      </c>
      <c r="B32" s="399"/>
      <c r="C32" s="399">
        <v>24390</v>
      </c>
      <c r="D32" s="400">
        <v>71000</v>
      </c>
      <c r="E32" s="458">
        <f t="shared" si="0"/>
        <v>95390</v>
      </c>
    </row>
    <row r="33" spans="1:5" ht="20.25">
      <c r="A33" s="404" t="s">
        <v>107</v>
      </c>
      <c r="B33" s="399"/>
      <c r="C33" s="399">
        <v>48205</v>
      </c>
      <c r="D33" s="400">
        <v>100000</v>
      </c>
      <c r="E33" s="458">
        <f t="shared" si="0"/>
        <v>148205</v>
      </c>
    </row>
    <row r="34" spans="1:5" ht="18.75">
      <c r="A34" s="457" t="s">
        <v>108</v>
      </c>
      <c r="B34" s="458">
        <f>SUM(B12:B33)</f>
        <v>6891321</v>
      </c>
      <c r="C34" s="458">
        <f>SUM(C12:C33)</f>
        <v>1347564</v>
      </c>
      <c r="D34" s="458">
        <f>SUM(D12:D33)</f>
        <v>364000</v>
      </c>
      <c r="E34" s="458">
        <f t="shared" si="0"/>
        <v>8602885</v>
      </c>
    </row>
    <row r="35" spans="1:5" ht="18.75">
      <c r="A35" s="455"/>
      <c r="B35" s="456"/>
      <c r="C35" s="456"/>
      <c r="D35" s="456"/>
      <c r="E35" s="456"/>
    </row>
    <row r="36" spans="1:5" ht="18.75">
      <c r="A36" s="455"/>
      <c r="B36" s="456"/>
      <c r="C36" s="456"/>
      <c r="D36" s="456"/>
      <c r="E36" s="456"/>
    </row>
    <row r="37" spans="2:4" ht="12.75">
      <c r="B37" s="201"/>
      <c r="C37" s="201"/>
      <c r="D37" s="201"/>
    </row>
    <row r="38" spans="2:4" ht="12.75">
      <c r="B38" s="201"/>
      <c r="C38" s="201"/>
      <c r="D38" s="201"/>
    </row>
    <row r="39" spans="1:10" ht="18.75">
      <c r="A39" s="450" t="s">
        <v>131</v>
      </c>
      <c r="B39" s="13"/>
      <c r="C39" s="13"/>
      <c r="D39" s="449"/>
      <c r="E39" s="123"/>
      <c r="F39" s="123"/>
      <c r="G39" s="123"/>
      <c r="H39" s="123"/>
      <c r="I39" s="123"/>
      <c r="J39" s="450"/>
    </row>
    <row r="40" spans="1:10" ht="18.75">
      <c r="A40" s="561" t="s">
        <v>133</v>
      </c>
      <c r="B40" s="561"/>
      <c r="C40" s="123"/>
      <c r="D40" s="123"/>
      <c r="E40" s="454" t="s">
        <v>132</v>
      </c>
      <c r="F40" s="123"/>
      <c r="G40" s="123"/>
      <c r="H40" s="123"/>
      <c r="I40" s="123"/>
      <c r="J40" s="123"/>
    </row>
    <row r="41" spans="2:4" ht="12.75">
      <c r="B41" s="201"/>
      <c r="C41" s="201"/>
      <c r="D41" s="201"/>
    </row>
    <row r="42" spans="2:4" ht="12.75">
      <c r="B42" s="201"/>
      <c r="C42" s="201"/>
      <c r="D42" s="201"/>
    </row>
    <row r="43" spans="2:4" ht="12.75">
      <c r="B43" s="201"/>
      <c r="C43" s="201"/>
      <c r="D43" s="201"/>
    </row>
    <row r="44" spans="2:4" ht="12.75">
      <c r="B44" s="201"/>
      <c r="C44" s="201"/>
      <c r="D44" s="201"/>
    </row>
    <row r="45" spans="2:4" ht="12.75">
      <c r="B45" s="201"/>
      <c r="C45" s="201"/>
      <c r="D45" s="201"/>
    </row>
    <row r="46" spans="2:4" ht="12.75">
      <c r="B46" s="201"/>
      <c r="C46" s="201"/>
      <c r="D46" s="201"/>
    </row>
    <row r="47" spans="2:4" ht="12.75">
      <c r="B47" s="201"/>
      <c r="C47" s="201"/>
      <c r="D47" s="201"/>
    </row>
    <row r="48" spans="2:4" ht="12.75">
      <c r="B48" s="201"/>
      <c r="C48" s="201"/>
      <c r="D48" s="201"/>
    </row>
    <row r="49" spans="2:4" ht="12.75">
      <c r="B49" s="201"/>
      <c r="C49" s="201"/>
      <c r="D49" s="201"/>
    </row>
    <row r="50" spans="2:4" ht="12.75">
      <c r="B50" s="201"/>
      <c r="C50" s="201"/>
      <c r="D50" s="201"/>
    </row>
    <row r="51" spans="2:4" ht="12.75">
      <c r="B51" s="201"/>
      <c r="C51" s="201"/>
      <c r="D51" s="201"/>
    </row>
    <row r="52" spans="2:4" ht="12.75">
      <c r="B52" s="201"/>
      <c r="C52" s="201"/>
      <c r="D52" s="201"/>
    </row>
    <row r="53" spans="2:4" ht="12.75">
      <c r="B53" s="201"/>
      <c r="C53" s="201"/>
      <c r="D53" s="201"/>
    </row>
    <row r="54" spans="2:4" ht="12.75">
      <c r="B54" s="201"/>
      <c r="C54" s="201"/>
      <c r="D54" s="201"/>
    </row>
    <row r="55" spans="2:4" ht="12.75">
      <c r="B55" s="201"/>
      <c r="C55" s="201"/>
      <c r="D55" s="201"/>
    </row>
    <row r="56" spans="2:4" ht="12.75">
      <c r="B56" s="201"/>
      <c r="C56" s="201"/>
      <c r="D56" s="201"/>
    </row>
    <row r="57" spans="2:5" ht="67.5" customHeight="1">
      <c r="B57" s="201"/>
      <c r="C57" s="201"/>
      <c r="D57" s="405"/>
      <c r="E57" s="405"/>
    </row>
    <row r="58" spans="2:4" ht="12.75">
      <c r="B58" s="201"/>
      <c r="C58" s="201"/>
      <c r="D58" s="201"/>
    </row>
    <row r="59" spans="2:5" ht="12.75" customHeight="1">
      <c r="B59" s="663"/>
      <c r="C59" s="663"/>
      <c r="D59" s="662"/>
      <c r="E59" s="662"/>
    </row>
    <row r="60" spans="1:5" ht="12.75" customHeight="1">
      <c r="A60" s="662"/>
      <c r="B60" s="663"/>
      <c r="C60" s="663"/>
      <c r="D60" s="662"/>
      <c r="E60" s="662"/>
    </row>
    <row r="61" spans="1:5" ht="12.75" customHeight="1">
      <c r="A61" s="662"/>
      <c r="B61" s="663"/>
      <c r="C61" s="663"/>
      <c r="D61" s="662"/>
      <c r="E61" s="662"/>
    </row>
    <row r="62" spans="1:5" ht="37.5" customHeight="1">
      <c r="A62" s="662"/>
      <c r="B62" s="663"/>
      <c r="C62" s="663"/>
      <c r="D62" s="662"/>
      <c r="E62" s="662"/>
    </row>
    <row r="63" spans="2:4" ht="12.75">
      <c r="B63" s="201"/>
      <c r="C63" s="201"/>
      <c r="D63" s="201"/>
    </row>
    <row r="64" spans="2:4" ht="12.75">
      <c r="B64" s="201"/>
      <c r="C64" s="201"/>
      <c r="D64" s="201"/>
    </row>
    <row r="65" spans="2:4" ht="12.75">
      <c r="B65" s="201"/>
      <c r="C65" s="201"/>
      <c r="D65" s="201"/>
    </row>
    <row r="66" spans="2:4" ht="12.75">
      <c r="B66" s="201"/>
      <c r="C66" s="201"/>
      <c r="D66" s="201"/>
    </row>
    <row r="67" spans="2:4" ht="12.75">
      <c r="B67" s="201"/>
      <c r="C67" s="201"/>
      <c r="D67" s="201"/>
    </row>
    <row r="68" spans="2:4" ht="12.75">
      <c r="B68" s="201"/>
      <c r="C68" s="201"/>
      <c r="D68" s="201"/>
    </row>
    <row r="69" spans="2:4" ht="12.75">
      <c r="B69" s="201"/>
      <c r="C69" s="201"/>
      <c r="D69" s="201"/>
    </row>
    <row r="70" spans="2:4" ht="12.75">
      <c r="B70" s="201"/>
      <c r="C70" s="201"/>
      <c r="D70" s="201"/>
    </row>
    <row r="71" spans="2:4" ht="12.75">
      <c r="B71" s="201"/>
      <c r="C71" s="201"/>
      <c r="D71" s="201"/>
    </row>
    <row r="72" spans="2:4" ht="12.75">
      <c r="B72" s="201"/>
      <c r="C72" s="201"/>
      <c r="D72" s="201"/>
    </row>
    <row r="73" spans="2:4" ht="12.75">
      <c r="B73" s="201"/>
      <c r="C73" s="201"/>
      <c r="D73" s="201"/>
    </row>
    <row r="74" spans="2:4" ht="12.75">
      <c r="B74" s="201"/>
      <c r="C74" s="201"/>
      <c r="D74" s="201"/>
    </row>
    <row r="75" spans="2:4" ht="12.75">
      <c r="B75" s="201"/>
      <c r="C75" s="201"/>
      <c r="D75" s="201"/>
    </row>
    <row r="76" spans="2:4" ht="12.75">
      <c r="B76" s="201"/>
      <c r="C76" s="201"/>
      <c r="D76" s="201"/>
    </row>
    <row r="77" spans="2:4" ht="12.75">
      <c r="B77" s="201"/>
      <c r="C77" s="201"/>
      <c r="D77" s="201"/>
    </row>
    <row r="78" spans="2:4" ht="12.75">
      <c r="B78" s="201"/>
      <c r="C78" s="201"/>
      <c r="D78" s="201"/>
    </row>
    <row r="79" spans="2:4" ht="12.75">
      <c r="B79" s="201"/>
      <c r="C79" s="201"/>
      <c r="D79" s="201"/>
    </row>
    <row r="80" spans="2:4" ht="12.75">
      <c r="B80" s="201"/>
      <c r="C80" s="201"/>
      <c r="D80" s="201"/>
    </row>
    <row r="81" spans="2:4" ht="12.75">
      <c r="B81" s="201"/>
      <c r="C81" s="201"/>
      <c r="D81" s="201"/>
    </row>
    <row r="82" spans="2:4" ht="12.75">
      <c r="B82" s="201"/>
      <c r="C82" s="201"/>
      <c r="D82" s="201"/>
    </row>
    <row r="83" spans="2:4" ht="12.75">
      <c r="B83" s="201"/>
      <c r="C83" s="201"/>
      <c r="D83" s="201"/>
    </row>
    <row r="84" spans="2:4" ht="12.75">
      <c r="B84" s="201"/>
      <c r="C84" s="201"/>
      <c r="D84" s="201"/>
    </row>
    <row r="85" spans="2:4" ht="12.75">
      <c r="B85" s="201"/>
      <c r="C85" s="201"/>
      <c r="D85" s="201"/>
    </row>
    <row r="86" spans="2:4" ht="12.75">
      <c r="B86" s="201"/>
      <c r="C86" s="201"/>
      <c r="D86" s="201"/>
    </row>
    <row r="87" spans="2:4" ht="12.75">
      <c r="B87" s="201"/>
      <c r="C87" s="201"/>
      <c r="D87" s="201"/>
    </row>
  </sheetData>
  <mergeCells count="11">
    <mergeCell ref="O6:R6"/>
    <mergeCell ref="D1:E1"/>
    <mergeCell ref="E5:E10"/>
    <mergeCell ref="A40:B40"/>
    <mergeCell ref="B6:D6"/>
    <mergeCell ref="B7:B10"/>
    <mergeCell ref="C7:C10"/>
    <mergeCell ref="A5:A11"/>
    <mergeCell ref="B5:D5"/>
    <mergeCell ref="D7:D10"/>
    <mergeCell ref="A3:E3"/>
  </mergeCells>
  <printOptions horizontalCentered="1"/>
  <pageMargins left="0.11811023622047245" right="0" top="0.51" bottom="0.15748031496062992" header="0" footer="0.15748031496062992"/>
  <pageSetup horizontalDpi="600" verticalDpi="600" orientation="portrait" paperSize="9" scale="52" r:id="rId1"/>
  <headerFooter alignWithMargins="0">
    <oddFooter>&amp;C
</oddFooter>
  </headerFooter>
  <rowBreaks count="1" manualBreakCount="1">
    <brk id="54" max="21" man="1"/>
  </rowBreaks>
  <colBreaks count="1" manualBreakCount="1">
    <brk id="9" max="53" man="1"/>
  </colBreaks>
</worksheet>
</file>

<file path=xl/worksheets/sheet7.xml><?xml version="1.0" encoding="utf-8"?>
<worksheet xmlns="http://schemas.openxmlformats.org/spreadsheetml/2006/main" xmlns:r="http://schemas.openxmlformats.org/officeDocument/2006/relationships">
  <sheetPr codeName="Лист43"/>
  <dimension ref="A1:IT542"/>
  <sheetViews>
    <sheetView showZeros="0" view="pageBreakPreview" zoomScale="75" zoomScaleNormal="75" zoomScaleSheetLayoutView="75" workbookViewId="0" topLeftCell="A8">
      <selection activeCell="A20" sqref="A20:H20"/>
    </sheetView>
  </sheetViews>
  <sheetFormatPr defaultColWidth="9.00390625" defaultRowHeight="12.75"/>
  <cols>
    <col min="1" max="1" width="17.75390625" style="0" customWidth="1"/>
    <col min="2" max="2" width="13.625" style="0" customWidth="1"/>
    <col min="3" max="3" width="37.75390625" style="0" customWidth="1"/>
    <col min="4" max="4" width="52.625" style="0" customWidth="1"/>
    <col min="5" max="5" width="18.75390625" style="0" customWidth="1"/>
    <col min="6" max="6" width="15.75390625" style="0" customWidth="1"/>
    <col min="7" max="7" width="16.25390625" style="0" customWidth="1"/>
    <col min="8" max="8" width="18.375" style="0" customWidth="1"/>
  </cols>
  <sheetData>
    <row r="1" spans="1:8" ht="55.5" customHeight="1">
      <c r="A1" s="25"/>
      <c r="B1" s="25"/>
      <c r="C1" s="25"/>
      <c r="D1" s="25"/>
      <c r="E1" s="25"/>
      <c r="F1" s="651" t="s">
        <v>57</v>
      </c>
      <c r="G1" s="651"/>
      <c r="H1" s="651"/>
    </row>
    <row r="2" spans="1:8" ht="15" customHeight="1">
      <c r="A2" s="25"/>
      <c r="B2" s="25"/>
      <c r="C2" s="25"/>
      <c r="D2" s="25"/>
      <c r="E2" s="25"/>
      <c r="F2" s="25"/>
      <c r="G2" s="41"/>
      <c r="H2" s="41"/>
    </row>
    <row r="3" spans="1:8" ht="15" customHeight="1" hidden="1">
      <c r="A3" s="25"/>
      <c r="B3" s="25"/>
      <c r="C3" s="25"/>
      <c r="D3" s="25"/>
      <c r="E3" s="25"/>
      <c r="F3" s="25"/>
      <c r="G3" s="41"/>
      <c r="H3" s="41"/>
    </row>
    <row r="4" spans="1:8" ht="12.75" customHeight="1" hidden="1">
      <c r="A4" s="25"/>
      <c r="B4" s="25"/>
      <c r="C4" s="25"/>
      <c r="D4" s="25"/>
      <c r="E4" s="25"/>
      <c r="F4" s="25"/>
      <c r="G4" s="32"/>
      <c r="H4" s="33"/>
    </row>
    <row r="5" spans="1:8" ht="15.75" customHeight="1">
      <c r="A5" s="652" t="s">
        <v>138</v>
      </c>
      <c r="B5" s="652"/>
      <c r="C5" s="652"/>
      <c r="D5" s="652"/>
      <c r="E5" s="652"/>
      <c r="F5" s="652"/>
      <c r="G5" s="652"/>
      <c r="H5" s="652"/>
    </row>
    <row r="6" spans="1:8" ht="12.75">
      <c r="A6" s="652"/>
      <c r="B6" s="652"/>
      <c r="C6" s="652"/>
      <c r="D6" s="652"/>
      <c r="E6" s="652"/>
      <c r="F6" s="652"/>
      <c r="G6" s="652"/>
      <c r="H6" s="652"/>
    </row>
    <row r="7" spans="1:8" ht="13.5" thickBot="1">
      <c r="A7" s="25"/>
      <c r="B7" s="25"/>
      <c r="C7" s="25"/>
      <c r="D7" s="25"/>
      <c r="E7" s="25"/>
      <c r="F7" s="25"/>
      <c r="G7" s="25"/>
      <c r="H7" s="42" t="s">
        <v>197</v>
      </c>
    </row>
    <row r="8" spans="1:8" ht="38.25" customHeight="1">
      <c r="A8" s="597" t="s">
        <v>140</v>
      </c>
      <c r="B8" s="597" t="s">
        <v>188</v>
      </c>
      <c r="C8" s="649" t="s">
        <v>187</v>
      </c>
      <c r="D8" s="653" t="s">
        <v>30</v>
      </c>
      <c r="E8" s="657" t="s">
        <v>17</v>
      </c>
      <c r="F8" s="653" t="s">
        <v>16</v>
      </c>
      <c r="G8" s="653" t="s">
        <v>18</v>
      </c>
      <c r="H8" s="653" t="s">
        <v>19</v>
      </c>
    </row>
    <row r="9" spans="1:8" ht="67.5" customHeight="1" thickBot="1">
      <c r="A9" s="599"/>
      <c r="B9" s="599"/>
      <c r="C9" s="650"/>
      <c r="D9" s="654"/>
      <c r="E9" s="658"/>
      <c r="F9" s="654"/>
      <c r="G9" s="654"/>
      <c r="H9" s="654"/>
    </row>
    <row r="10" spans="1:8" ht="13.5" thickBot="1">
      <c r="A10" s="214" t="s">
        <v>136</v>
      </c>
      <c r="B10" s="214" t="s">
        <v>137</v>
      </c>
      <c r="C10" s="224">
        <v>3</v>
      </c>
      <c r="D10" s="225">
        <v>4</v>
      </c>
      <c r="E10" s="226">
        <v>5</v>
      </c>
      <c r="F10" s="226">
        <v>6</v>
      </c>
      <c r="G10" s="226">
        <v>7</v>
      </c>
      <c r="H10" s="226">
        <v>8</v>
      </c>
    </row>
    <row r="11" spans="1:8" s="40" customFormat="1" ht="16.5" thickBot="1">
      <c r="A11" s="481" t="s">
        <v>322</v>
      </c>
      <c r="B11" s="482"/>
      <c r="C11" s="483" t="s">
        <v>64</v>
      </c>
      <c r="D11" s="484" t="s">
        <v>2</v>
      </c>
      <c r="E11" s="485">
        <v>0</v>
      </c>
      <c r="F11" s="486">
        <v>0</v>
      </c>
      <c r="G11" s="486">
        <v>0</v>
      </c>
      <c r="H11" s="487">
        <f>H12</f>
        <v>204650</v>
      </c>
    </row>
    <row r="12" spans="1:8" s="40" customFormat="1" ht="16.5" thickBot="1">
      <c r="A12" s="372" t="s">
        <v>25</v>
      </c>
      <c r="B12" s="221" t="s">
        <v>415</v>
      </c>
      <c r="C12" s="192" t="s">
        <v>204</v>
      </c>
      <c r="D12" s="194" t="s">
        <v>395</v>
      </c>
      <c r="E12" s="89">
        <v>0</v>
      </c>
      <c r="F12" s="73"/>
      <c r="G12" s="73"/>
      <c r="H12" s="190">
        <v>204650</v>
      </c>
    </row>
    <row r="13" spans="1:8" s="40" customFormat="1" ht="32.25" thickBot="1">
      <c r="A13" s="481" t="s">
        <v>323</v>
      </c>
      <c r="B13" s="482"/>
      <c r="C13" s="483" t="s">
        <v>134</v>
      </c>
      <c r="D13" s="484" t="s">
        <v>2</v>
      </c>
      <c r="E13" s="485">
        <v>0</v>
      </c>
      <c r="F13" s="486">
        <v>0</v>
      </c>
      <c r="G13" s="486">
        <v>0</v>
      </c>
      <c r="H13" s="487">
        <v>15000</v>
      </c>
    </row>
    <row r="14" spans="1:8" s="40" customFormat="1" ht="44.25" customHeight="1" thickBot="1">
      <c r="A14" s="74">
        <v>150118</v>
      </c>
      <c r="B14" s="222">
        <v>1060</v>
      </c>
      <c r="C14" s="336" t="s">
        <v>380</v>
      </c>
      <c r="D14" s="259" t="s">
        <v>58</v>
      </c>
      <c r="E14" s="90"/>
      <c r="F14" s="75"/>
      <c r="G14" s="75"/>
      <c r="H14" s="191">
        <v>15000</v>
      </c>
    </row>
    <row r="15" spans="1:8" s="40" customFormat="1" ht="48" thickBot="1">
      <c r="A15" s="488" t="s">
        <v>325</v>
      </c>
      <c r="B15" s="489"/>
      <c r="C15" s="483" t="s">
        <v>59</v>
      </c>
      <c r="D15" s="484" t="s">
        <v>2</v>
      </c>
      <c r="E15" s="485"/>
      <c r="F15" s="486"/>
      <c r="G15" s="486"/>
      <c r="H15" s="487">
        <f>H16</f>
        <v>10000</v>
      </c>
    </row>
    <row r="16" spans="1:254" s="62" customFormat="1" ht="95.25" thickBot="1">
      <c r="A16" s="88" t="s">
        <v>223</v>
      </c>
      <c r="B16" s="223" t="s">
        <v>408</v>
      </c>
      <c r="C16" s="284" t="s">
        <v>224</v>
      </c>
      <c r="D16" s="260" t="s">
        <v>395</v>
      </c>
      <c r="E16" s="92"/>
      <c r="F16" s="72"/>
      <c r="G16" s="72"/>
      <c r="H16" s="262">
        <v>10000</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8" s="40" customFormat="1" ht="48" thickBot="1">
      <c r="A17" s="490">
        <v>24</v>
      </c>
      <c r="B17" s="491"/>
      <c r="C17" s="483" t="s">
        <v>135</v>
      </c>
      <c r="D17" s="484" t="s">
        <v>2</v>
      </c>
      <c r="E17" s="485"/>
      <c r="F17" s="486"/>
      <c r="G17" s="486"/>
      <c r="H17" s="487">
        <f>H18+H19</f>
        <v>29000</v>
      </c>
    </row>
    <row r="18" spans="1:8" s="40" customFormat="1" ht="19.5" customHeight="1">
      <c r="A18" s="102" t="s">
        <v>13</v>
      </c>
      <c r="B18" s="243" t="s">
        <v>416</v>
      </c>
      <c r="C18" s="120" t="s">
        <v>150</v>
      </c>
      <c r="D18" s="261" t="s">
        <v>395</v>
      </c>
      <c r="E18" s="91"/>
      <c r="F18" s="60"/>
      <c r="G18" s="60"/>
      <c r="H18" s="193">
        <v>22000</v>
      </c>
    </row>
    <row r="19" spans="1:8" s="40" customFormat="1" ht="16.5" thickBot="1">
      <c r="A19" s="102">
        <v>110202</v>
      </c>
      <c r="B19" s="243" t="s">
        <v>416</v>
      </c>
      <c r="C19" s="120" t="s">
        <v>152</v>
      </c>
      <c r="D19" s="261" t="s">
        <v>395</v>
      </c>
      <c r="E19" s="91"/>
      <c r="F19" s="60"/>
      <c r="G19" s="60"/>
      <c r="H19" s="193">
        <v>7000</v>
      </c>
    </row>
    <row r="20" spans="1:8" ht="37.5" customHeight="1" thickBot="1">
      <c r="A20" s="655" t="s">
        <v>21</v>
      </c>
      <c r="B20" s="656"/>
      <c r="C20" s="656"/>
      <c r="D20" s="656"/>
      <c r="E20" s="492"/>
      <c r="F20" s="493"/>
      <c r="G20" s="493"/>
      <c r="H20" s="494">
        <f>H11+H13+H15+H17</f>
        <v>258650</v>
      </c>
    </row>
    <row r="21" spans="5:8" ht="12.75">
      <c r="E21" s="40"/>
      <c r="F21" s="40"/>
      <c r="G21" s="40"/>
      <c r="H21" s="40"/>
    </row>
    <row r="22" spans="1:9" ht="18.75">
      <c r="A22" s="450" t="s">
        <v>131</v>
      </c>
      <c r="B22" s="13"/>
      <c r="C22" s="13"/>
      <c r="D22" s="449"/>
      <c r="E22" s="123"/>
      <c r="F22" s="123"/>
      <c r="G22" s="123"/>
      <c r="H22" s="123"/>
      <c r="I22" s="123"/>
    </row>
    <row r="23" spans="1:10" ht="18.75">
      <c r="A23" s="561" t="s">
        <v>133</v>
      </c>
      <c r="B23" s="561"/>
      <c r="C23" s="561"/>
      <c r="D23" s="123"/>
      <c r="E23" s="450" t="s">
        <v>132</v>
      </c>
      <c r="F23" s="123"/>
      <c r="G23" s="123"/>
      <c r="H23" s="123"/>
      <c r="I23" s="123"/>
      <c r="J23" s="123"/>
    </row>
    <row r="24" spans="5:8" ht="12.75">
      <c r="E24" s="40"/>
      <c r="F24" s="40"/>
      <c r="G24" s="40"/>
      <c r="H24" s="40"/>
    </row>
    <row r="25" spans="5:8" ht="12.75">
      <c r="E25" s="40"/>
      <c r="F25" s="40"/>
      <c r="G25" s="40"/>
      <c r="H25" s="40"/>
    </row>
    <row r="26" spans="5:8" ht="12.75">
      <c r="E26" s="40"/>
      <c r="F26" s="40"/>
      <c r="G26" s="40"/>
      <c r="H26" s="103"/>
    </row>
    <row r="27" spans="5:8" ht="12.75">
      <c r="E27" s="40"/>
      <c r="F27" s="40"/>
      <c r="G27" s="40"/>
      <c r="H27" s="40"/>
    </row>
    <row r="28" spans="5:8" ht="12.75">
      <c r="E28" s="40"/>
      <c r="F28" s="40"/>
      <c r="G28" s="40"/>
      <c r="H28" s="40"/>
    </row>
    <row r="29" spans="5:8" ht="12.75">
      <c r="E29" s="40"/>
      <c r="F29" s="40"/>
      <c r="G29" s="40"/>
      <c r="H29" s="40"/>
    </row>
    <row r="30" spans="5:8" ht="12.75">
      <c r="E30" s="40"/>
      <c r="F30" s="40"/>
      <c r="G30" s="40"/>
      <c r="H30" s="40"/>
    </row>
    <row r="31" spans="5:8" ht="12.75">
      <c r="E31" s="40"/>
      <c r="F31" s="40"/>
      <c r="G31" s="40"/>
      <c r="H31" s="40"/>
    </row>
    <row r="32" spans="5:8" ht="12.75">
      <c r="E32" s="40"/>
      <c r="F32" s="40"/>
      <c r="G32" s="40"/>
      <c r="H32" s="40"/>
    </row>
    <row r="33" spans="5:8" ht="12.75">
      <c r="E33" s="40"/>
      <c r="F33" s="40"/>
      <c r="G33" s="40"/>
      <c r="H33" s="40"/>
    </row>
    <row r="34" spans="5:8" ht="12.75">
      <c r="E34" s="40"/>
      <c r="F34" s="40"/>
      <c r="G34" s="40"/>
      <c r="H34" s="40"/>
    </row>
    <row r="35" spans="5:8" ht="12.75">
      <c r="E35" s="40"/>
      <c r="F35" s="40"/>
      <c r="G35" s="40"/>
      <c r="H35" s="40"/>
    </row>
    <row r="36" spans="5:8" ht="12.75">
      <c r="E36" s="40"/>
      <c r="F36" s="40"/>
      <c r="G36" s="40"/>
      <c r="H36" s="40"/>
    </row>
    <row r="37" spans="5:8" ht="12.75">
      <c r="E37" s="40"/>
      <c r="F37" s="40"/>
      <c r="G37" s="40"/>
      <c r="H37" s="40"/>
    </row>
    <row r="38" spans="5:8" ht="12.75">
      <c r="E38" s="40"/>
      <c r="F38" s="40"/>
      <c r="G38" s="40"/>
      <c r="H38" s="40"/>
    </row>
    <row r="39" spans="5:8" ht="12.75">
      <c r="E39" s="40"/>
      <c r="F39" s="40"/>
      <c r="G39" s="40"/>
      <c r="H39" s="40"/>
    </row>
    <row r="40" spans="5:8" ht="12.75">
      <c r="E40" s="40"/>
      <c r="F40" s="40"/>
      <c r="G40" s="40"/>
      <c r="H40" s="40"/>
    </row>
    <row r="41" spans="5:8" ht="12.75">
      <c r="E41" s="40"/>
      <c r="F41" s="40"/>
      <c r="G41" s="40"/>
      <c r="H41" s="40"/>
    </row>
    <row r="42" spans="5:8" ht="12.75">
      <c r="E42" s="40"/>
      <c r="F42" s="40"/>
      <c r="G42" s="40"/>
      <c r="H42" s="40"/>
    </row>
    <row r="43" spans="5:8" ht="12.75">
      <c r="E43" s="40"/>
      <c r="F43" s="40"/>
      <c r="G43" s="40"/>
      <c r="H43" s="40"/>
    </row>
    <row r="44" spans="5:8" ht="12.75">
      <c r="E44" s="40"/>
      <c r="F44" s="40"/>
      <c r="G44" s="40"/>
      <c r="H44" s="40"/>
    </row>
    <row r="45" spans="5:8" ht="12.75">
      <c r="E45" s="40"/>
      <c r="F45" s="40"/>
      <c r="G45" s="40"/>
      <c r="H45" s="40"/>
    </row>
    <row r="46" spans="5:8" ht="12.75">
      <c r="E46" s="40"/>
      <c r="F46" s="40"/>
      <c r="G46" s="40"/>
      <c r="H46" s="40"/>
    </row>
    <row r="47" spans="5:8" ht="12.75">
      <c r="E47" s="40"/>
      <c r="F47" s="40"/>
      <c r="G47" s="40"/>
      <c r="H47" s="40"/>
    </row>
    <row r="48" spans="5:8" ht="12.75">
      <c r="E48" s="40"/>
      <c r="F48" s="40"/>
      <c r="G48" s="40"/>
      <c r="H48" s="40"/>
    </row>
    <row r="49" spans="5:8" ht="12.75">
      <c r="E49" s="40"/>
      <c r="F49" s="40"/>
      <c r="G49" s="40"/>
      <c r="H49" s="40"/>
    </row>
    <row r="50" spans="5:8" ht="12.75">
      <c r="E50" s="40"/>
      <c r="F50" s="40"/>
      <c r="G50" s="40"/>
      <c r="H50" s="40"/>
    </row>
    <row r="51" spans="5:8" ht="12.75">
      <c r="E51" s="40"/>
      <c r="F51" s="40"/>
      <c r="G51" s="40"/>
      <c r="H51" s="40"/>
    </row>
    <row r="52" spans="5:8" ht="12.75">
      <c r="E52" s="40"/>
      <c r="F52" s="40"/>
      <c r="G52" s="40"/>
      <c r="H52" s="40"/>
    </row>
    <row r="53" spans="5:8" ht="12.75">
      <c r="E53" s="40"/>
      <c r="F53" s="40"/>
      <c r="G53" s="40"/>
      <c r="H53" s="40"/>
    </row>
    <row r="54" spans="5:8" ht="12.75">
      <c r="E54" s="40"/>
      <c r="F54" s="40"/>
      <c r="G54" s="40"/>
      <c r="H54" s="40"/>
    </row>
    <row r="55" spans="5:8" ht="12.75">
      <c r="E55" s="40"/>
      <c r="F55" s="40"/>
      <c r="G55" s="40"/>
      <c r="H55" s="40"/>
    </row>
    <row r="56" spans="5:8" ht="12.75">
      <c r="E56" s="40"/>
      <c r="F56" s="40"/>
      <c r="G56" s="40"/>
      <c r="H56" s="40"/>
    </row>
    <row r="57" spans="5:8" ht="12.75">
      <c r="E57" s="40"/>
      <c r="F57" s="40"/>
      <c r="G57" s="40"/>
      <c r="H57" s="40"/>
    </row>
    <row r="58" spans="5:8" ht="12.75">
      <c r="E58" s="40"/>
      <c r="F58" s="40"/>
      <c r="G58" s="40"/>
      <c r="H58" s="40"/>
    </row>
    <row r="59" spans="5:8" ht="12.75">
      <c r="E59" s="40"/>
      <c r="F59" s="40"/>
      <c r="G59" s="40"/>
      <c r="H59" s="40"/>
    </row>
    <row r="60" spans="5:8" ht="12.75">
      <c r="E60" s="40"/>
      <c r="F60" s="40"/>
      <c r="G60" s="40"/>
      <c r="H60" s="40"/>
    </row>
    <row r="61" spans="5:8" ht="12.75">
      <c r="E61" s="40"/>
      <c r="F61" s="40"/>
      <c r="G61" s="40"/>
      <c r="H61" s="40"/>
    </row>
    <row r="62" spans="5:8" ht="12.75">
      <c r="E62" s="40"/>
      <c r="F62" s="40"/>
      <c r="G62" s="40"/>
      <c r="H62" s="40"/>
    </row>
    <row r="63" spans="5:8" ht="12.75">
      <c r="E63" s="40"/>
      <c r="F63" s="40"/>
      <c r="G63" s="40"/>
      <c r="H63" s="40"/>
    </row>
    <row r="64" spans="5:8" ht="12.75">
      <c r="E64" s="40"/>
      <c r="F64" s="40"/>
      <c r="G64" s="40"/>
      <c r="H64" s="40"/>
    </row>
    <row r="65" spans="5:8" ht="12.75">
      <c r="E65" s="40"/>
      <c r="F65" s="40"/>
      <c r="G65" s="40"/>
      <c r="H65" s="40"/>
    </row>
    <row r="66" spans="5:8" ht="12.75">
      <c r="E66" s="40"/>
      <c r="F66" s="40"/>
      <c r="G66" s="40"/>
      <c r="H66" s="40"/>
    </row>
    <row r="67" spans="5:8" ht="12.75">
      <c r="E67" s="40"/>
      <c r="F67" s="40"/>
      <c r="G67" s="40"/>
      <c r="H67" s="40"/>
    </row>
    <row r="68" spans="5:8" ht="12.75">
      <c r="E68" s="40"/>
      <c r="F68" s="40"/>
      <c r="G68" s="40"/>
      <c r="H68" s="40"/>
    </row>
    <row r="69" spans="5:8" ht="12.75">
      <c r="E69" s="40"/>
      <c r="F69" s="40"/>
      <c r="G69" s="40"/>
      <c r="H69" s="40"/>
    </row>
    <row r="70" spans="5:8" ht="12.75">
      <c r="E70" s="40"/>
      <c r="F70" s="40"/>
      <c r="G70" s="40"/>
      <c r="H70" s="40"/>
    </row>
    <row r="71" spans="5:8" ht="12.75">
      <c r="E71" s="40"/>
      <c r="F71" s="40"/>
      <c r="G71" s="40"/>
      <c r="H71" s="40"/>
    </row>
    <row r="72" spans="5:8" ht="12.75">
      <c r="E72" s="40"/>
      <c r="F72" s="40"/>
      <c r="G72" s="40"/>
      <c r="H72" s="40"/>
    </row>
    <row r="73" spans="5:8" ht="12.75">
      <c r="E73" s="40"/>
      <c r="F73" s="40"/>
      <c r="G73" s="40"/>
      <c r="H73" s="40"/>
    </row>
    <row r="74" spans="5:8" ht="12.75">
      <c r="E74" s="40"/>
      <c r="F74" s="40"/>
      <c r="G74" s="40"/>
      <c r="H74" s="40"/>
    </row>
    <row r="75" spans="5:8" ht="12.75">
      <c r="E75" s="40"/>
      <c r="F75" s="40"/>
      <c r="G75" s="40"/>
      <c r="H75" s="40"/>
    </row>
    <row r="76" spans="5:8" ht="12.75">
      <c r="E76" s="40"/>
      <c r="F76" s="40"/>
      <c r="G76" s="40"/>
      <c r="H76" s="40"/>
    </row>
    <row r="77" spans="5:8" ht="12.75">
      <c r="E77" s="40"/>
      <c r="F77" s="40"/>
      <c r="G77" s="40"/>
      <c r="H77" s="40"/>
    </row>
    <row r="78" spans="5:8" ht="12.75">
      <c r="E78" s="40"/>
      <c r="F78" s="40"/>
      <c r="G78" s="40"/>
      <c r="H78" s="40"/>
    </row>
    <row r="79" spans="5:8" ht="12.75">
      <c r="E79" s="40"/>
      <c r="F79" s="40"/>
      <c r="G79" s="40"/>
      <c r="H79" s="40"/>
    </row>
    <row r="80" spans="5:8" ht="12.75">
      <c r="E80" s="40"/>
      <c r="F80" s="40"/>
      <c r="G80" s="40"/>
      <c r="H80" s="40"/>
    </row>
    <row r="81" spans="5:8" ht="12.75">
      <c r="E81" s="40"/>
      <c r="F81" s="40"/>
      <c r="G81" s="40"/>
      <c r="H81" s="40"/>
    </row>
    <row r="82" spans="5:8" ht="12.75">
      <c r="E82" s="40"/>
      <c r="F82" s="40"/>
      <c r="G82" s="40"/>
      <c r="H82" s="40"/>
    </row>
    <row r="83" spans="5:8" ht="12.75">
      <c r="E83" s="40"/>
      <c r="F83" s="40"/>
      <c r="G83" s="40"/>
      <c r="H83" s="40"/>
    </row>
    <row r="84" spans="5:8" ht="12.75">
      <c r="E84" s="40"/>
      <c r="F84" s="40"/>
      <c r="G84" s="40"/>
      <c r="H84" s="40"/>
    </row>
    <row r="85" spans="5:8" ht="12.75">
      <c r="E85" s="40"/>
      <c r="F85" s="40"/>
      <c r="G85" s="40"/>
      <c r="H85" s="40"/>
    </row>
    <row r="86" spans="5:8" ht="12.75">
      <c r="E86" s="40"/>
      <c r="F86" s="40"/>
      <c r="G86" s="40"/>
      <c r="H86" s="40"/>
    </row>
    <row r="87" spans="5:8" ht="12.75">
      <c r="E87" s="40"/>
      <c r="F87" s="40"/>
      <c r="G87" s="40"/>
      <c r="H87" s="40"/>
    </row>
    <row r="88" spans="5:8" ht="12.75">
      <c r="E88" s="40"/>
      <c r="F88" s="40"/>
      <c r="G88" s="40"/>
      <c r="H88" s="40"/>
    </row>
    <row r="89" spans="5:8" ht="12.75">
      <c r="E89" s="40"/>
      <c r="F89" s="40"/>
      <c r="G89" s="40"/>
      <c r="H89" s="40"/>
    </row>
    <row r="90" spans="5:8" ht="12.75">
      <c r="E90" s="40"/>
      <c r="F90" s="40"/>
      <c r="G90" s="40"/>
      <c r="H90" s="40"/>
    </row>
    <row r="91" spans="5:8" ht="12.75">
      <c r="E91" s="40"/>
      <c r="F91" s="40"/>
      <c r="G91" s="40"/>
      <c r="H91" s="40"/>
    </row>
    <row r="92" spans="5:8" ht="12.75">
      <c r="E92" s="40"/>
      <c r="F92" s="40"/>
      <c r="G92" s="40"/>
      <c r="H92" s="40"/>
    </row>
    <row r="93" spans="5:8" ht="12.75">
      <c r="E93" s="40"/>
      <c r="F93" s="40"/>
      <c r="G93" s="40"/>
      <c r="H93" s="40"/>
    </row>
    <row r="94" spans="5:8" ht="12.75">
      <c r="E94" s="40"/>
      <c r="F94" s="40"/>
      <c r="G94" s="40"/>
      <c r="H94" s="40"/>
    </row>
    <row r="95" spans="5:8" ht="12.75">
      <c r="E95" s="40"/>
      <c r="F95" s="40"/>
      <c r="G95" s="40"/>
      <c r="H95" s="40"/>
    </row>
    <row r="96" spans="5:8" ht="12.75">
      <c r="E96" s="40"/>
      <c r="F96" s="40"/>
      <c r="G96" s="40"/>
      <c r="H96" s="40"/>
    </row>
    <row r="97" spans="5:8" ht="12.75">
      <c r="E97" s="40"/>
      <c r="F97" s="40"/>
      <c r="G97" s="40"/>
      <c r="H97" s="40"/>
    </row>
    <row r="98" spans="5:8" ht="12.75">
      <c r="E98" s="40"/>
      <c r="F98" s="40"/>
      <c r="G98" s="40"/>
      <c r="H98" s="40"/>
    </row>
    <row r="99" spans="5:8" ht="12.75">
      <c r="E99" s="40"/>
      <c r="F99" s="40"/>
      <c r="G99" s="40"/>
      <c r="H99" s="40"/>
    </row>
    <row r="100" spans="5:8" ht="12.75">
      <c r="E100" s="40"/>
      <c r="F100" s="40"/>
      <c r="G100" s="40"/>
      <c r="H100" s="40"/>
    </row>
    <row r="101" spans="5:8" ht="12.75">
      <c r="E101" s="40"/>
      <c r="F101" s="40"/>
      <c r="G101" s="40"/>
      <c r="H101" s="40"/>
    </row>
    <row r="102" spans="5:8" ht="12.75">
      <c r="E102" s="40"/>
      <c r="F102" s="40"/>
      <c r="G102" s="40"/>
      <c r="H102" s="40"/>
    </row>
    <row r="103" spans="5:8" ht="12.75">
      <c r="E103" s="40"/>
      <c r="F103" s="40"/>
      <c r="G103" s="40"/>
      <c r="H103" s="40"/>
    </row>
    <row r="104" spans="5:8" ht="12.75">
      <c r="E104" s="40"/>
      <c r="F104" s="40"/>
      <c r="G104" s="40"/>
      <c r="H104" s="40"/>
    </row>
    <row r="105" spans="5:8" ht="12.75">
      <c r="E105" s="40"/>
      <c r="F105" s="40"/>
      <c r="G105" s="40"/>
      <c r="H105" s="40"/>
    </row>
    <row r="106" spans="5:8" ht="12.75">
      <c r="E106" s="40"/>
      <c r="F106" s="40"/>
      <c r="G106" s="40"/>
      <c r="H106" s="40"/>
    </row>
    <row r="107" spans="5:8" ht="12.75">
      <c r="E107" s="40"/>
      <c r="F107" s="40"/>
      <c r="G107" s="40"/>
      <c r="H107" s="40"/>
    </row>
    <row r="108" spans="5:8" ht="12.75">
      <c r="E108" s="40"/>
      <c r="F108" s="40"/>
      <c r="G108" s="40"/>
      <c r="H108" s="40"/>
    </row>
    <row r="109" spans="5:8" ht="12.75">
      <c r="E109" s="40"/>
      <c r="F109" s="40"/>
      <c r="G109" s="40"/>
      <c r="H109" s="40"/>
    </row>
    <row r="110" spans="5:8" ht="12.75">
      <c r="E110" s="40"/>
      <c r="F110" s="40"/>
      <c r="G110" s="40"/>
      <c r="H110" s="40"/>
    </row>
    <row r="111" spans="5:8" ht="12.75">
      <c r="E111" s="40"/>
      <c r="F111" s="40"/>
      <c r="G111" s="40"/>
      <c r="H111" s="40"/>
    </row>
    <row r="112" spans="5:8" ht="12.75">
      <c r="E112" s="40"/>
      <c r="F112" s="40"/>
      <c r="G112" s="40"/>
      <c r="H112" s="40"/>
    </row>
    <row r="113" spans="5:8" ht="12.75">
      <c r="E113" s="40"/>
      <c r="F113" s="40"/>
      <c r="G113" s="40"/>
      <c r="H113" s="40"/>
    </row>
    <row r="114" spans="5:8" ht="12.75">
      <c r="E114" s="40"/>
      <c r="F114" s="40"/>
      <c r="G114" s="40"/>
      <c r="H114" s="40"/>
    </row>
    <row r="115" spans="5:8" ht="12.75">
      <c r="E115" s="40"/>
      <c r="F115" s="40"/>
      <c r="G115" s="40"/>
      <c r="H115" s="40"/>
    </row>
    <row r="116" spans="5:8" ht="12.75">
      <c r="E116" s="40"/>
      <c r="F116" s="40"/>
      <c r="G116" s="40"/>
      <c r="H116" s="40"/>
    </row>
    <row r="117" spans="5:8" ht="12.75">
      <c r="E117" s="40"/>
      <c r="F117" s="40"/>
      <c r="G117" s="40"/>
      <c r="H117" s="40"/>
    </row>
    <row r="118" spans="5:8" ht="12.75">
      <c r="E118" s="40"/>
      <c r="F118" s="40"/>
      <c r="G118" s="40"/>
      <c r="H118" s="40"/>
    </row>
    <row r="119" spans="5:8" ht="12.75">
      <c r="E119" s="40"/>
      <c r="F119" s="40"/>
      <c r="G119" s="40"/>
      <c r="H119" s="40"/>
    </row>
    <row r="120" spans="5:8" ht="12.75">
      <c r="E120" s="40"/>
      <c r="F120" s="40"/>
      <c r="G120" s="40"/>
      <c r="H120" s="40"/>
    </row>
    <row r="121" spans="5:8" ht="12.75">
      <c r="E121" s="40"/>
      <c r="F121" s="40"/>
      <c r="G121" s="40"/>
      <c r="H121" s="40"/>
    </row>
    <row r="122" spans="5:8" ht="12.75">
      <c r="E122" s="40"/>
      <c r="F122" s="40"/>
      <c r="G122" s="40"/>
      <c r="H122" s="40"/>
    </row>
    <row r="123" spans="5:8" ht="12.75">
      <c r="E123" s="40"/>
      <c r="F123" s="40"/>
      <c r="G123" s="40"/>
      <c r="H123" s="40"/>
    </row>
    <row r="124" spans="5:8" ht="12.75">
      <c r="E124" s="40"/>
      <c r="F124" s="40"/>
      <c r="G124" s="40"/>
      <c r="H124" s="40"/>
    </row>
    <row r="125" spans="5:8" ht="12.75">
      <c r="E125" s="40"/>
      <c r="F125" s="40"/>
      <c r="G125" s="40"/>
      <c r="H125" s="40"/>
    </row>
    <row r="126" spans="5:8" ht="12.75">
      <c r="E126" s="40"/>
      <c r="F126" s="40"/>
      <c r="G126" s="40"/>
      <c r="H126" s="40"/>
    </row>
    <row r="127" spans="5:8" ht="12.75">
      <c r="E127" s="40"/>
      <c r="F127" s="40"/>
      <c r="G127" s="40"/>
      <c r="H127" s="40"/>
    </row>
    <row r="128" spans="5:8" ht="12.75">
      <c r="E128" s="40"/>
      <c r="F128" s="40"/>
      <c r="G128" s="40"/>
      <c r="H128" s="40"/>
    </row>
    <row r="129" spans="5:8" ht="12.75">
      <c r="E129" s="40"/>
      <c r="F129" s="40"/>
      <c r="G129" s="40"/>
      <c r="H129" s="40"/>
    </row>
    <row r="130" spans="5:8" ht="12.75">
      <c r="E130" s="40"/>
      <c r="F130" s="40"/>
      <c r="G130" s="40"/>
      <c r="H130" s="40"/>
    </row>
    <row r="131" spans="5:8" ht="12.75">
      <c r="E131" s="40"/>
      <c r="F131" s="40"/>
      <c r="G131" s="40"/>
      <c r="H131" s="40"/>
    </row>
    <row r="132" spans="5:8" ht="12.75">
      <c r="E132" s="40"/>
      <c r="F132" s="40"/>
      <c r="G132" s="40"/>
      <c r="H132" s="40"/>
    </row>
    <row r="133" spans="5:8" ht="12.75">
      <c r="E133" s="40"/>
      <c r="F133" s="40"/>
      <c r="G133" s="40"/>
      <c r="H133" s="40"/>
    </row>
    <row r="134" spans="5:8" ht="12.75">
      <c r="E134" s="40"/>
      <c r="F134" s="40"/>
      <c r="G134" s="40"/>
      <c r="H134" s="40"/>
    </row>
    <row r="135" spans="5:8" ht="12.75">
      <c r="E135" s="40"/>
      <c r="F135" s="40"/>
      <c r="G135" s="40"/>
      <c r="H135" s="40"/>
    </row>
    <row r="136" spans="5:8" ht="12.75">
      <c r="E136" s="40"/>
      <c r="F136" s="40"/>
      <c r="G136" s="40"/>
      <c r="H136" s="40"/>
    </row>
    <row r="137" spans="5:8" ht="12.75">
      <c r="E137" s="40"/>
      <c r="F137" s="40"/>
      <c r="G137" s="40"/>
      <c r="H137" s="40"/>
    </row>
    <row r="138" spans="5:8" ht="12.75">
      <c r="E138" s="40"/>
      <c r="F138" s="40"/>
      <c r="G138" s="40"/>
      <c r="H138" s="40"/>
    </row>
    <row r="139" spans="5:8" ht="12.75">
      <c r="E139" s="40"/>
      <c r="F139" s="40"/>
      <c r="G139" s="40"/>
      <c r="H139" s="40"/>
    </row>
    <row r="140" spans="5:8" ht="12.75">
      <c r="E140" s="40"/>
      <c r="F140" s="40"/>
      <c r="G140" s="40"/>
      <c r="H140" s="40"/>
    </row>
    <row r="141" spans="5:8" ht="12.75">
      <c r="E141" s="40"/>
      <c r="F141" s="40"/>
      <c r="G141" s="40"/>
      <c r="H141" s="40"/>
    </row>
    <row r="142" spans="5:8" ht="12.75">
      <c r="E142" s="40"/>
      <c r="F142" s="40"/>
      <c r="G142" s="40"/>
      <c r="H142" s="40"/>
    </row>
    <row r="143" spans="5:8" ht="12.75">
      <c r="E143" s="40"/>
      <c r="F143" s="40"/>
      <c r="G143" s="40"/>
      <c r="H143" s="40"/>
    </row>
    <row r="144" spans="5:8" ht="12.75">
      <c r="E144" s="40"/>
      <c r="F144" s="40"/>
      <c r="G144" s="40"/>
      <c r="H144" s="40"/>
    </row>
    <row r="145" spans="5:8" ht="12.75">
      <c r="E145" s="40"/>
      <c r="F145" s="40"/>
      <c r="G145" s="40"/>
      <c r="H145" s="40"/>
    </row>
    <row r="146" spans="5:8" ht="12.75">
      <c r="E146" s="40"/>
      <c r="F146" s="40"/>
      <c r="G146" s="40"/>
      <c r="H146" s="40"/>
    </row>
    <row r="147" spans="5:8" ht="12.75">
      <c r="E147" s="40"/>
      <c r="F147" s="40"/>
      <c r="G147" s="40"/>
      <c r="H147" s="40"/>
    </row>
    <row r="148" spans="5:8" ht="12.75">
      <c r="E148" s="40"/>
      <c r="F148" s="40"/>
      <c r="G148" s="40"/>
      <c r="H148" s="40"/>
    </row>
    <row r="149" spans="5:8" ht="12.75">
      <c r="E149" s="40"/>
      <c r="F149" s="40"/>
      <c r="G149" s="40"/>
      <c r="H149" s="40"/>
    </row>
    <row r="150" spans="5:8" ht="12.75">
      <c r="E150" s="40"/>
      <c r="F150" s="40"/>
      <c r="G150" s="40"/>
      <c r="H150" s="40"/>
    </row>
    <row r="151" spans="5:8" ht="12.75">
      <c r="E151" s="40"/>
      <c r="F151" s="40"/>
      <c r="G151" s="40"/>
      <c r="H151" s="40"/>
    </row>
    <row r="152" spans="5:8" ht="12.75">
      <c r="E152" s="40"/>
      <c r="F152" s="40"/>
      <c r="G152" s="40"/>
      <c r="H152" s="40"/>
    </row>
    <row r="153" spans="5:8" ht="12.75">
      <c r="E153" s="40"/>
      <c r="F153" s="40"/>
      <c r="G153" s="40"/>
      <c r="H153" s="40"/>
    </row>
    <row r="154" spans="5:8" ht="12.75">
      <c r="E154" s="40"/>
      <c r="F154" s="40"/>
      <c r="G154" s="40"/>
      <c r="H154" s="40"/>
    </row>
    <row r="155" spans="5:8" ht="12.75">
      <c r="E155" s="40"/>
      <c r="F155" s="40"/>
      <c r="G155" s="40"/>
      <c r="H155" s="40"/>
    </row>
    <row r="156" spans="5:8" ht="12.75">
      <c r="E156" s="40"/>
      <c r="F156" s="40"/>
      <c r="G156" s="40"/>
      <c r="H156" s="40"/>
    </row>
    <row r="157" spans="5:8" ht="12.75">
      <c r="E157" s="40"/>
      <c r="F157" s="40"/>
      <c r="G157" s="40"/>
      <c r="H157" s="40"/>
    </row>
    <row r="158" spans="5:8" ht="12.75">
      <c r="E158" s="40"/>
      <c r="F158" s="40"/>
      <c r="G158" s="40"/>
      <c r="H158" s="40"/>
    </row>
    <row r="159" spans="5:8" ht="12.75">
      <c r="E159" s="40"/>
      <c r="F159" s="40"/>
      <c r="G159" s="40"/>
      <c r="H159" s="40"/>
    </row>
    <row r="160" spans="5:8" ht="12.75">
      <c r="E160" s="40"/>
      <c r="F160" s="40"/>
      <c r="G160" s="40"/>
      <c r="H160" s="40"/>
    </row>
    <row r="161" spans="5:8" ht="12.75">
      <c r="E161" s="40"/>
      <c r="F161" s="40"/>
      <c r="G161" s="40"/>
      <c r="H161" s="40"/>
    </row>
    <row r="162" spans="5:8" ht="12.75">
      <c r="E162" s="40"/>
      <c r="F162" s="40"/>
      <c r="G162" s="40"/>
      <c r="H162" s="40"/>
    </row>
    <row r="163" spans="5:8" ht="12.75">
      <c r="E163" s="40"/>
      <c r="F163" s="40"/>
      <c r="G163" s="40"/>
      <c r="H163" s="40"/>
    </row>
    <row r="164" spans="5:8" ht="12.75">
      <c r="E164" s="40"/>
      <c r="F164" s="40"/>
      <c r="G164" s="40"/>
      <c r="H164" s="40"/>
    </row>
    <row r="165" spans="5:8" ht="12.75">
      <c r="E165" s="40"/>
      <c r="F165" s="40"/>
      <c r="G165" s="40"/>
      <c r="H165" s="40"/>
    </row>
    <row r="166" spans="5:8" ht="12.75">
      <c r="E166" s="40"/>
      <c r="F166" s="40"/>
      <c r="G166" s="40"/>
      <c r="H166" s="40"/>
    </row>
    <row r="167" spans="5:8" ht="12.75">
      <c r="E167" s="40"/>
      <c r="F167" s="40"/>
      <c r="G167" s="40"/>
      <c r="H167" s="40"/>
    </row>
    <row r="168" spans="5:8" ht="12.75">
      <c r="E168" s="40"/>
      <c r="F168" s="40"/>
      <c r="G168" s="40"/>
      <c r="H168" s="40"/>
    </row>
    <row r="169" spans="5:8" ht="12.75">
      <c r="E169" s="40"/>
      <c r="F169" s="40"/>
      <c r="G169" s="40"/>
      <c r="H169" s="40"/>
    </row>
    <row r="170" spans="5:8" ht="12.75">
      <c r="E170" s="40"/>
      <c r="F170" s="40"/>
      <c r="G170" s="40"/>
      <c r="H170" s="40"/>
    </row>
    <row r="171" spans="5:8" ht="12.75">
      <c r="E171" s="40"/>
      <c r="F171" s="40"/>
      <c r="G171" s="40"/>
      <c r="H171" s="40"/>
    </row>
    <row r="172" spans="5:8" ht="12.75">
      <c r="E172" s="40"/>
      <c r="F172" s="40"/>
      <c r="G172" s="40"/>
      <c r="H172" s="40"/>
    </row>
    <row r="173" spans="5:8" ht="12.75">
      <c r="E173" s="40"/>
      <c r="F173" s="40"/>
      <c r="G173" s="40"/>
      <c r="H173" s="40"/>
    </row>
    <row r="174" spans="5:8" ht="12.75">
      <c r="E174" s="40"/>
      <c r="F174" s="40"/>
      <c r="G174" s="40"/>
      <c r="H174" s="40"/>
    </row>
    <row r="175" spans="5:8" ht="12.75">
      <c r="E175" s="40"/>
      <c r="F175" s="40"/>
      <c r="G175" s="40"/>
      <c r="H175" s="40"/>
    </row>
    <row r="176" spans="5:8" ht="12.75">
      <c r="E176" s="40"/>
      <c r="F176" s="40"/>
      <c r="G176" s="40"/>
      <c r="H176" s="40"/>
    </row>
    <row r="177" spans="5:8" ht="12.75">
      <c r="E177" s="40"/>
      <c r="F177" s="40"/>
      <c r="G177" s="40"/>
      <c r="H177" s="40"/>
    </row>
    <row r="178" spans="5:8" ht="12.75">
      <c r="E178" s="40"/>
      <c r="F178" s="40"/>
      <c r="G178" s="40"/>
      <c r="H178" s="40"/>
    </row>
    <row r="179" spans="5:8" ht="12.75">
      <c r="E179" s="40"/>
      <c r="F179" s="40"/>
      <c r="G179" s="40"/>
      <c r="H179" s="40"/>
    </row>
    <row r="180" spans="5:8" ht="12.75">
      <c r="E180" s="40"/>
      <c r="F180" s="40"/>
      <c r="G180" s="40"/>
      <c r="H180" s="40"/>
    </row>
    <row r="181" spans="5:8" ht="12.75">
      <c r="E181" s="40"/>
      <c r="F181" s="40"/>
      <c r="G181" s="40"/>
      <c r="H181" s="40"/>
    </row>
    <row r="182" spans="5:8" ht="12.75">
      <c r="E182" s="40"/>
      <c r="F182" s="40"/>
      <c r="G182" s="40"/>
      <c r="H182" s="40"/>
    </row>
    <row r="183" spans="5:8" ht="12.75">
      <c r="E183" s="40"/>
      <c r="F183" s="40"/>
      <c r="G183" s="40"/>
      <c r="H183" s="40"/>
    </row>
    <row r="184" spans="5:8" ht="12.75">
      <c r="E184" s="40"/>
      <c r="F184" s="40"/>
      <c r="G184" s="40"/>
      <c r="H184" s="40"/>
    </row>
    <row r="185" spans="5:8" ht="12.75">
      <c r="E185" s="40"/>
      <c r="F185" s="40"/>
      <c r="G185" s="40"/>
      <c r="H185" s="40"/>
    </row>
    <row r="186" spans="5:8" ht="12.75">
      <c r="E186" s="40"/>
      <c r="F186" s="40"/>
      <c r="G186" s="40"/>
      <c r="H186" s="40"/>
    </row>
    <row r="187" spans="5:8" ht="12.75">
      <c r="E187" s="40"/>
      <c r="F187" s="40"/>
      <c r="G187" s="40"/>
      <c r="H187" s="40"/>
    </row>
    <row r="188" spans="5:8" ht="12.75">
      <c r="E188" s="40"/>
      <c r="F188" s="40"/>
      <c r="G188" s="40"/>
      <c r="H188" s="40"/>
    </row>
    <row r="189" spans="5:8" ht="12.75">
      <c r="E189" s="40"/>
      <c r="F189" s="40"/>
      <c r="G189" s="40"/>
      <c r="H189" s="40"/>
    </row>
    <row r="190" spans="5:8" ht="12.75">
      <c r="E190" s="40"/>
      <c r="F190" s="40"/>
      <c r="G190" s="40"/>
      <c r="H190" s="40"/>
    </row>
    <row r="191" spans="5:8" ht="12.75">
      <c r="E191" s="40"/>
      <c r="F191" s="40"/>
      <c r="G191" s="40"/>
      <c r="H191" s="40"/>
    </row>
    <row r="192" spans="5:8" ht="12.75">
      <c r="E192" s="40"/>
      <c r="F192" s="40"/>
      <c r="G192" s="40"/>
      <c r="H192" s="40"/>
    </row>
    <row r="193" spans="5:8" ht="12.75">
      <c r="E193" s="40"/>
      <c r="F193" s="40"/>
      <c r="G193" s="40"/>
      <c r="H193" s="40"/>
    </row>
    <row r="194" spans="5:8" ht="12.75">
      <c r="E194" s="40"/>
      <c r="F194" s="40"/>
      <c r="G194" s="40"/>
      <c r="H194" s="40"/>
    </row>
    <row r="195" spans="5:8" ht="12.75">
      <c r="E195" s="40"/>
      <c r="F195" s="40"/>
      <c r="G195" s="40"/>
      <c r="H195" s="40"/>
    </row>
    <row r="196" spans="5:8" ht="12.75">
      <c r="E196" s="40"/>
      <c r="F196" s="40"/>
      <c r="G196" s="40"/>
      <c r="H196" s="40"/>
    </row>
    <row r="197" spans="5:8" ht="12.75">
      <c r="E197" s="40"/>
      <c r="F197" s="40"/>
      <c r="G197" s="40"/>
      <c r="H197" s="40"/>
    </row>
    <row r="198" spans="5:8" ht="12.75">
      <c r="E198" s="40"/>
      <c r="F198" s="40"/>
      <c r="G198" s="40"/>
      <c r="H198" s="40"/>
    </row>
    <row r="199" spans="5:8" ht="12.75">
      <c r="E199" s="40"/>
      <c r="F199" s="40"/>
      <c r="G199" s="40"/>
      <c r="H199" s="40"/>
    </row>
    <row r="200" spans="5:8" ht="12.75">
      <c r="E200" s="40"/>
      <c r="F200" s="40"/>
      <c r="G200" s="40"/>
      <c r="H200" s="40"/>
    </row>
    <row r="201" spans="5:8" ht="12.75">
      <c r="E201" s="40"/>
      <c r="F201" s="40"/>
      <c r="G201" s="40"/>
      <c r="H201" s="40"/>
    </row>
    <row r="202" spans="5:8" ht="12.75">
      <c r="E202" s="40"/>
      <c r="F202" s="40"/>
      <c r="G202" s="40"/>
      <c r="H202" s="40"/>
    </row>
    <row r="203" spans="5:8" ht="12.75">
      <c r="E203" s="40"/>
      <c r="F203" s="40"/>
      <c r="G203" s="40"/>
      <c r="H203" s="40"/>
    </row>
    <row r="204" spans="5:8" ht="12.75">
      <c r="E204" s="40"/>
      <c r="F204" s="40"/>
      <c r="G204" s="40"/>
      <c r="H204" s="40"/>
    </row>
    <row r="205" spans="5:8" ht="12.75">
      <c r="E205" s="40"/>
      <c r="F205" s="40"/>
      <c r="G205" s="40"/>
      <c r="H205" s="40"/>
    </row>
    <row r="206" spans="5:8" ht="12.75">
      <c r="E206" s="40"/>
      <c r="F206" s="40"/>
      <c r="G206" s="40"/>
      <c r="H206" s="40"/>
    </row>
    <row r="207" spans="5:8" ht="12.75">
      <c r="E207" s="40"/>
      <c r="F207" s="40"/>
      <c r="G207" s="40"/>
      <c r="H207" s="40"/>
    </row>
    <row r="208" spans="5:8" ht="12.75">
      <c r="E208" s="40"/>
      <c r="F208" s="40"/>
      <c r="G208" s="40"/>
      <c r="H208" s="40"/>
    </row>
    <row r="209" spans="5:8" ht="12.75">
      <c r="E209" s="40"/>
      <c r="F209" s="40"/>
      <c r="G209" s="40"/>
      <c r="H209" s="40"/>
    </row>
    <row r="210" spans="5:8" ht="12.75">
      <c r="E210" s="40"/>
      <c r="F210" s="40"/>
      <c r="G210" s="40"/>
      <c r="H210" s="40"/>
    </row>
    <row r="211" spans="5:8" ht="12.75">
      <c r="E211" s="40"/>
      <c r="F211" s="40"/>
      <c r="G211" s="40"/>
      <c r="H211" s="40"/>
    </row>
    <row r="212" spans="5:8" ht="12.75">
      <c r="E212" s="40"/>
      <c r="F212" s="40"/>
      <c r="G212" s="40"/>
      <c r="H212" s="40"/>
    </row>
    <row r="213" spans="5:8" ht="12.75">
      <c r="E213" s="40"/>
      <c r="F213" s="40"/>
      <c r="G213" s="40"/>
      <c r="H213" s="40"/>
    </row>
    <row r="214" spans="5:8" ht="12.75">
      <c r="E214" s="40"/>
      <c r="F214" s="40"/>
      <c r="G214" s="40"/>
      <c r="H214" s="40"/>
    </row>
    <row r="215" spans="5:8" ht="12.75">
      <c r="E215" s="40"/>
      <c r="F215" s="40"/>
      <c r="G215" s="40"/>
      <c r="H215" s="40"/>
    </row>
    <row r="216" spans="5:8" ht="12.75">
      <c r="E216" s="40"/>
      <c r="F216" s="40"/>
      <c r="G216" s="40"/>
      <c r="H216" s="40"/>
    </row>
    <row r="217" spans="5:8" ht="12.75">
      <c r="E217" s="40"/>
      <c r="F217" s="40"/>
      <c r="G217" s="40"/>
      <c r="H217" s="40"/>
    </row>
    <row r="218" spans="5:8" ht="12.75">
      <c r="E218" s="40"/>
      <c r="F218" s="40"/>
      <c r="G218" s="40"/>
      <c r="H218" s="40"/>
    </row>
    <row r="219" spans="5:8" ht="12.75">
      <c r="E219" s="40"/>
      <c r="F219" s="40"/>
      <c r="G219" s="40"/>
      <c r="H219" s="40"/>
    </row>
    <row r="220" spans="5:8" ht="12.75">
      <c r="E220" s="40"/>
      <c r="F220" s="40"/>
      <c r="G220" s="40"/>
      <c r="H220" s="40"/>
    </row>
    <row r="221" spans="5:8" ht="12.75">
      <c r="E221" s="40"/>
      <c r="F221" s="40"/>
      <c r="G221" s="40"/>
      <c r="H221" s="40"/>
    </row>
    <row r="222" spans="5:8" ht="12.75">
      <c r="E222" s="40"/>
      <c r="F222" s="40"/>
      <c r="G222" s="40"/>
      <c r="H222" s="40"/>
    </row>
    <row r="223" spans="5:8" ht="12.75">
      <c r="E223" s="40"/>
      <c r="F223" s="40"/>
      <c r="G223" s="40"/>
      <c r="H223" s="40"/>
    </row>
    <row r="224" spans="5:8" ht="12.75">
      <c r="E224" s="40"/>
      <c r="F224" s="40"/>
      <c r="G224" s="40"/>
      <c r="H224" s="40"/>
    </row>
    <row r="225" spans="5:8" ht="12.75">
      <c r="E225" s="40"/>
      <c r="F225" s="40"/>
      <c r="G225" s="40"/>
      <c r="H225" s="40"/>
    </row>
    <row r="226" spans="5:8" ht="12.75">
      <c r="E226" s="40"/>
      <c r="F226" s="40"/>
      <c r="G226" s="40"/>
      <c r="H226" s="40"/>
    </row>
    <row r="227" spans="5:8" ht="12.75">
      <c r="E227" s="40"/>
      <c r="F227" s="40"/>
      <c r="G227" s="40"/>
      <c r="H227" s="40"/>
    </row>
    <row r="228" spans="5:8" ht="12.75">
      <c r="E228" s="40"/>
      <c r="F228" s="40"/>
      <c r="G228" s="40"/>
      <c r="H228" s="40"/>
    </row>
    <row r="229" spans="5:8" ht="12.75">
      <c r="E229" s="40"/>
      <c r="F229" s="40"/>
      <c r="G229" s="40"/>
      <c r="H229" s="40"/>
    </row>
    <row r="230" spans="5:8" ht="12.75">
      <c r="E230" s="40"/>
      <c r="F230" s="40"/>
      <c r="G230" s="40"/>
      <c r="H230" s="40"/>
    </row>
    <row r="231" spans="5:8" ht="12.75">
      <c r="E231" s="40"/>
      <c r="F231" s="40"/>
      <c r="G231" s="40"/>
      <c r="H231" s="40"/>
    </row>
    <row r="232" spans="5:8" ht="12.75">
      <c r="E232" s="40"/>
      <c r="F232" s="40"/>
      <c r="G232" s="40"/>
      <c r="H232" s="40"/>
    </row>
    <row r="233" spans="5:8" ht="12.75">
      <c r="E233" s="40"/>
      <c r="F233" s="40"/>
      <c r="G233" s="40"/>
      <c r="H233" s="40"/>
    </row>
    <row r="234" spans="5:8" ht="12.75">
      <c r="E234" s="40"/>
      <c r="F234" s="40"/>
      <c r="G234" s="40"/>
      <c r="H234" s="40"/>
    </row>
    <row r="235" spans="5:8" ht="12.75">
      <c r="E235" s="40"/>
      <c r="F235" s="40"/>
      <c r="G235" s="40"/>
      <c r="H235" s="40"/>
    </row>
    <row r="236" spans="5:8" ht="12.75">
      <c r="E236" s="40"/>
      <c r="F236" s="40"/>
      <c r="G236" s="40"/>
      <c r="H236" s="40"/>
    </row>
    <row r="237" spans="5:8" ht="12.75">
      <c r="E237" s="40"/>
      <c r="F237" s="40"/>
      <c r="G237" s="40"/>
      <c r="H237" s="40"/>
    </row>
    <row r="238" spans="5:8" ht="12.75">
      <c r="E238" s="40"/>
      <c r="F238" s="40"/>
      <c r="G238" s="40"/>
      <c r="H238" s="40"/>
    </row>
    <row r="239" spans="5:8" ht="12.75">
      <c r="E239" s="40"/>
      <c r="F239" s="40"/>
      <c r="G239" s="40"/>
      <c r="H239" s="40"/>
    </row>
    <row r="240" spans="5:8" ht="12.75">
      <c r="E240" s="40"/>
      <c r="F240" s="40"/>
      <c r="G240" s="40"/>
      <c r="H240" s="40"/>
    </row>
    <row r="241" spans="5:8" ht="12.75">
      <c r="E241" s="40"/>
      <c r="F241" s="40"/>
      <c r="G241" s="40"/>
      <c r="H241" s="40"/>
    </row>
    <row r="242" spans="5:8" ht="12.75">
      <c r="E242" s="40"/>
      <c r="F242" s="40"/>
      <c r="G242" s="40"/>
      <c r="H242" s="40"/>
    </row>
    <row r="243" spans="5:8" ht="12.75">
      <c r="E243" s="40"/>
      <c r="F243" s="40"/>
      <c r="G243" s="40"/>
      <c r="H243" s="40"/>
    </row>
    <row r="244" spans="5:8" ht="12.75">
      <c r="E244" s="40"/>
      <c r="F244" s="40"/>
      <c r="G244" s="40"/>
      <c r="H244" s="40"/>
    </row>
    <row r="245" spans="5:8" ht="12.75">
      <c r="E245" s="40"/>
      <c r="F245" s="40"/>
      <c r="G245" s="40"/>
      <c r="H245" s="40"/>
    </row>
    <row r="246" spans="5:8" ht="12.75">
      <c r="E246" s="40"/>
      <c r="F246" s="40"/>
      <c r="G246" s="40"/>
      <c r="H246" s="40"/>
    </row>
    <row r="247" spans="5:8" ht="12.75">
      <c r="E247" s="40"/>
      <c r="F247" s="40"/>
      <c r="G247" s="40"/>
      <c r="H247" s="40"/>
    </row>
    <row r="248" spans="5:8" ht="12.75">
      <c r="E248" s="40"/>
      <c r="F248" s="40"/>
      <c r="G248" s="40"/>
      <c r="H248" s="40"/>
    </row>
    <row r="249" spans="5:8" ht="12.75">
      <c r="E249" s="40"/>
      <c r="F249" s="40"/>
      <c r="G249" s="40"/>
      <c r="H249" s="40"/>
    </row>
    <row r="250" spans="5:8" ht="12.75">
      <c r="E250" s="40"/>
      <c r="F250" s="40"/>
      <c r="G250" s="40"/>
      <c r="H250" s="40"/>
    </row>
    <row r="251" spans="5:8" ht="12.75">
      <c r="E251" s="40"/>
      <c r="F251" s="40"/>
      <c r="G251" s="40"/>
      <c r="H251" s="40"/>
    </row>
    <row r="252" spans="5:8" ht="12.75">
      <c r="E252" s="40"/>
      <c r="F252" s="40"/>
      <c r="G252" s="40"/>
      <c r="H252" s="40"/>
    </row>
    <row r="253" spans="5:8" ht="12.75">
      <c r="E253" s="40"/>
      <c r="F253" s="40"/>
      <c r="G253" s="40"/>
      <c r="H253" s="40"/>
    </row>
    <row r="254" spans="5:8" ht="12.75">
      <c r="E254" s="40"/>
      <c r="F254" s="40"/>
      <c r="G254" s="40"/>
      <c r="H254" s="40"/>
    </row>
    <row r="255" spans="5:8" ht="12.75">
      <c r="E255" s="40"/>
      <c r="F255" s="40"/>
      <c r="G255" s="40"/>
      <c r="H255" s="40"/>
    </row>
    <row r="256" spans="5:8" ht="12.75">
      <c r="E256" s="40"/>
      <c r="F256" s="40"/>
      <c r="G256" s="40"/>
      <c r="H256" s="40"/>
    </row>
    <row r="257" spans="5:8" ht="12.75">
      <c r="E257" s="40"/>
      <c r="F257" s="40"/>
      <c r="G257" s="40"/>
      <c r="H257" s="40"/>
    </row>
    <row r="258" spans="5:8" ht="12.75">
      <c r="E258" s="40"/>
      <c r="F258" s="40"/>
      <c r="G258" s="40"/>
      <c r="H258" s="40"/>
    </row>
    <row r="259" spans="5:8" ht="12.75">
      <c r="E259" s="40"/>
      <c r="F259" s="40"/>
      <c r="G259" s="40"/>
      <c r="H259" s="40"/>
    </row>
    <row r="260" spans="5:8" ht="12.75">
      <c r="E260" s="40"/>
      <c r="F260" s="40"/>
      <c r="G260" s="40"/>
      <c r="H260" s="40"/>
    </row>
    <row r="261" spans="5:8" ht="12.75">
      <c r="E261" s="40"/>
      <c r="F261" s="40"/>
      <c r="G261" s="40"/>
      <c r="H261" s="40"/>
    </row>
    <row r="262" spans="5:8" ht="12.75">
      <c r="E262" s="40"/>
      <c r="F262" s="40"/>
      <c r="G262" s="40"/>
      <c r="H262" s="40"/>
    </row>
    <row r="263" spans="5:8" ht="12.75">
      <c r="E263" s="40"/>
      <c r="F263" s="40"/>
      <c r="G263" s="40"/>
      <c r="H263" s="40"/>
    </row>
    <row r="264" spans="5:8" ht="12.75">
      <c r="E264" s="40"/>
      <c r="F264" s="40"/>
      <c r="G264" s="40"/>
      <c r="H264" s="40"/>
    </row>
    <row r="265" spans="5:8" ht="12.75">
      <c r="E265" s="40"/>
      <c r="F265" s="40"/>
      <c r="G265" s="40"/>
      <c r="H265" s="40"/>
    </row>
    <row r="266" spans="5:8" ht="12.75">
      <c r="E266" s="40"/>
      <c r="F266" s="40"/>
      <c r="G266" s="40"/>
      <c r="H266" s="40"/>
    </row>
    <row r="267" spans="5:8" ht="12.75">
      <c r="E267" s="40"/>
      <c r="F267" s="40"/>
      <c r="G267" s="40"/>
      <c r="H267" s="40"/>
    </row>
    <row r="268" spans="5:8" ht="12.75">
      <c r="E268" s="40"/>
      <c r="F268" s="40"/>
      <c r="G268" s="40"/>
      <c r="H268" s="40"/>
    </row>
    <row r="269" spans="5:8" ht="12.75">
      <c r="E269" s="40"/>
      <c r="F269" s="40"/>
      <c r="G269" s="40"/>
      <c r="H269" s="40"/>
    </row>
    <row r="270" spans="5:8" ht="12.75">
      <c r="E270" s="40"/>
      <c r="F270" s="40"/>
      <c r="G270" s="40"/>
      <c r="H270" s="40"/>
    </row>
    <row r="271" spans="5:8" ht="12.75">
      <c r="E271" s="40"/>
      <c r="F271" s="40"/>
      <c r="G271" s="40"/>
      <c r="H271" s="40"/>
    </row>
    <row r="272" spans="5:8" ht="12.75">
      <c r="E272" s="40"/>
      <c r="F272" s="40"/>
      <c r="G272" s="40"/>
      <c r="H272" s="40"/>
    </row>
    <row r="273" spans="5:8" ht="12.75">
      <c r="E273" s="40"/>
      <c r="F273" s="40"/>
      <c r="G273" s="40"/>
      <c r="H273" s="40"/>
    </row>
    <row r="274" spans="5:8" ht="12.75">
      <c r="E274" s="40"/>
      <c r="F274" s="40"/>
      <c r="G274" s="40"/>
      <c r="H274" s="40"/>
    </row>
    <row r="275" spans="5:8" ht="12.75">
      <c r="E275" s="40"/>
      <c r="F275" s="40"/>
      <c r="G275" s="40"/>
      <c r="H275" s="40"/>
    </row>
    <row r="276" spans="5:8" ht="12.75">
      <c r="E276" s="40"/>
      <c r="F276" s="40"/>
      <c r="G276" s="40"/>
      <c r="H276" s="40"/>
    </row>
    <row r="277" spans="5:8" ht="12.75">
      <c r="E277" s="40"/>
      <c r="F277" s="40"/>
      <c r="G277" s="40"/>
      <c r="H277" s="40"/>
    </row>
    <row r="278" spans="5:8" ht="12.75">
      <c r="E278" s="40"/>
      <c r="F278" s="40"/>
      <c r="G278" s="40"/>
      <c r="H278" s="40"/>
    </row>
    <row r="279" spans="5:8" ht="12.75">
      <c r="E279" s="40"/>
      <c r="F279" s="40"/>
      <c r="G279" s="40"/>
      <c r="H279" s="40"/>
    </row>
    <row r="280" spans="5:8" ht="12.75">
      <c r="E280" s="40"/>
      <c r="F280" s="40"/>
      <c r="G280" s="40"/>
      <c r="H280" s="40"/>
    </row>
    <row r="281" spans="5:8" ht="12.75">
      <c r="E281" s="40"/>
      <c r="F281" s="40"/>
      <c r="G281" s="40"/>
      <c r="H281" s="40"/>
    </row>
    <row r="282" spans="5:8" ht="12.75">
      <c r="E282" s="40"/>
      <c r="F282" s="40"/>
      <c r="G282" s="40"/>
      <c r="H282" s="40"/>
    </row>
    <row r="283" spans="5:8" ht="12.75">
      <c r="E283" s="40"/>
      <c r="F283" s="40"/>
      <c r="G283" s="40"/>
      <c r="H283" s="40"/>
    </row>
    <row r="284" spans="5:8" ht="12.75">
      <c r="E284" s="40"/>
      <c r="F284" s="40"/>
      <c r="G284" s="40"/>
      <c r="H284" s="40"/>
    </row>
    <row r="285" spans="5:8" ht="12.75">
      <c r="E285" s="40"/>
      <c r="F285" s="40"/>
      <c r="G285" s="40"/>
      <c r="H285" s="40"/>
    </row>
    <row r="286" spans="5:8" ht="12.75">
      <c r="E286" s="40"/>
      <c r="F286" s="40"/>
      <c r="G286" s="40"/>
      <c r="H286" s="40"/>
    </row>
    <row r="287" spans="5:8" ht="12.75">
      <c r="E287" s="40"/>
      <c r="F287" s="40"/>
      <c r="G287" s="40"/>
      <c r="H287" s="40"/>
    </row>
    <row r="288" spans="5:8" ht="12.75">
      <c r="E288" s="40"/>
      <c r="F288" s="40"/>
      <c r="G288" s="40"/>
      <c r="H288" s="40"/>
    </row>
    <row r="289" spans="5:8" ht="12.75">
      <c r="E289" s="40"/>
      <c r="F289" s="40"/>
      <c r="G289" s="40"/>
      <c r="H289" s="40"/>
    </row>
    <row r="290" spans="5:8" ht="12.75">
      <c r="E290" s="40"/>
      <c r="F290" s="40"/>
      <c r="G290" s="40"/>
      <c r="H290" s="40"/>
    </row>
    <row r="291" spans="5:8" ht="12.75">
      <c r="E291" s="40"/>
      <c r="F291" s="40"/>
      <c r="G291" s="40"/>
      <c r="H291" s="40"/>
    </row>
    <row r="292" spans="5:8" ht="12.75">
      <c r="E292" s="40"/>
      <c r="F292" s="40"/>
      <c r="G292" s="40"/>
      <c r="H292" s="40"/>
    </row>
    <row r="293" spans="5:8" ht="12.75">
      <c r="E293" s="40"/>
      <c r="F293" s="40"/>
      <c r="G293" s="40"/>
      <c r="H293" s="40"/>
    </row>
    <row r="294" spans="5:8" ht="12.75">
      <c r="E294" s="40"/>
      <c r="F294" s="40"/>
      <c r="G294" s="40"/>
      <c r="H294" s="40"/>
    </row>
    <row r="295" spans="5:8" ht="12.75">
      <c r="E295" s="40"/>
      <c r="F295" s="40"/>
      <c r="G295" s="40"/>
      <c r="H295" s="40"/>
    </row>
    <row r="296" spans="5:8" ht="12.75">
      <c r="E296" s="40"/>
      <c r="F296" s="40"/>
      <c r="G296" s="40"/>
      <c r="H296" s="40"/>
    </row>
    <row r="297" spans="5:8" ht="12.75">
      <c r="E297" s="40"/>
      <c r="F297" s="40"/>
      <c r="G297" s="40"/>
      <c r="H297" s="40"/>
    </row>
    <row r="298" spans="5:8" ht="12.75">
      <c r="E298" s="40"/>
      <c r="F298" s="40"/>
      <c r="G298" s="40"/>
      <c r="H298" s="40"/>
    </row>
    <row r="299" spans="5:8" ht="12.75">
      <c r="E299" s="40"/>
      <c r="F299" s="40"/>
      <c r="G299" s="40"/>
      <c r="H299" s="40"/>
    </row>
    <row r="300" spans="5:8" ht="12.75">
      <c r="E300" s="40"/>
      <c r="F300" s="40"/>
      <c r="G300" s="40"/>
      <c r="H300" s="40"/>
    </row>
    <row r="301" spans="5:8" ht="12.75">
      <c r="E301" s="40"/>
      <c r="F301" s="40"/>
      <c r="G301" s="40"/>
      <c r="H301" s="40"/>
    </row>
    <row r="302" spans="5:8" ht="12.75">
      <c r="E302" s="40"/>
      <c r="F302" s="40"/>
      <c r="G302" s="40"/>
      <c r="H302" s="40"/>
    </row>
    <row r="303" spans="5:8" ht="12.75">
      <c r="E303" s="40"/>
      <c r="F303" s="40"/>
      <c r="G303" s="40"/>
      <c r="H303" s="40"/>
    </row>
    <row r="304" spans="5:8" ht="12.75">
      <c r="E304" s="40"/>
      <c r="F304" s="40"/>
      <c r="G304" s="40"/>
      <c r="H304" s="40"/>
    </row>
    <row r="305" spans="5:8" ht="12.75">
      <c r="E305" s="40"/>
      <c r="F305" s="40"/>
      <c r="G305" s="40"/>
      <c r="H305" s="40"/>
    </row>
    <row r="306" spans="5:8" ht="12.75">
      <c r="E306" s="40"/>
      <c r="F306" s="40"/>
      <c r="G306" s="40"/>
      <c r="H306" s="40"/>
    </row>
    <row r="307" spans="5:8" ht="12.75">
      <c r="E307" s="40"/>
      <c r="F307" s="40"/>
      <c r="G307" s="40"/>
      <c r="H307" s="40"/>
    </row>
    <row r="308" spans="5:8" ht="12.75">
      <c r="E308" s="40"/>
      <c r="F308" s="40"/>
      <c r="G308" s="40"/>
      <c r="H308" s="40"/>
    </row>
    <row r="309" spans="5:8" ht="12.75">
      <c r="E309" s="40"/>
      <c r="F309" s="40"/>
      <c r="G309" s="40"/>
      <c r="H309" s="40"/>
    </row>
    <row r="310" spans="5:8" ht="12.75">
      <c r="E310" s="40"/>
      <c r="F310" s="40"/>
      <c r="G310" s="40"/>
      <c r="H310" s="40"/>
    </row>
    <row r="311" spans="5:8" ht="12.75">
      <c r="E311" s="40"/>
      <c r="F311" s="40"/>
      <c r="G311" s="40"/>
      <c r="H311" s="40"/>
    </row>
    <row r="312" spans="5:8" ht="12.75">
      <c r="E312" s="40"/>
      <c r="F312" s="40"/>
      <c r="G312" s="40"/>
      <c r="H312" s="40"/>
    </row>
    <row r="313" spans="5:8" ht="12.75">
      <c r="E313" s="40"/>
      <c r="F313" s="40"/>
      <c r="G313" s="40"/>
      <c r="H313" s="40"/>
    </row>
    <row r="314" spans="5:8" ht="12.75">
      <c r="E314" s="40"/>
      <c r="F314" s="40"/>
      <c r="G314" s="40"/>
      <c r="H314" s="40"/>
    </row>
    <row r="315" spans="5:8" ht="12.75">
      <c r="E315" s="40"/>
      <c r="F315" s="40"/>
      <c r="G315" s="40"/>
      <c r="H315" s="40"/>
    </row>
    <row r="316" spans="5:8" ht="12.75">
      <c r="E316" s="40"/>
      <c r="F316" s="40"/>
      <c r="G316" s="40"/>
      <c r="H316" s="40"/>
    </row>
    <row r="317" spans="5:8" ht="12.75">
      <c r="E317" s="40"/>
      <c r="F317" s="40"/>
      <c r="G317" s="40"/>
      <c r="H317" s="40"/>
    </row>
    <row r="318" spans="5:8" ht="12.75">
      <c r="E318" s="40"/>
      <c r="F318" s="40"/>
      <c r="G318" s="40"/>
      <c r="H318" s="40"/>
    </row>
    <row r="319" spans="5:8" ht="12.75">
      <c r="E319" s="40"/>
      <c r="F319" s="40"/>
      <c r="G319" s="40"/>
      <c r="H319" s="40"/>
    </row>
    <row r="320" spans="5:8" ht="12.75">
      <c r="E320" s="40"/>
      <c r="F320" s="40"/>
      <c r="G320" s="40"/>
      <c r="H320" s="40"/>
    </row>
    <row r="321" spans="5:8" ht="12.75">
      <c r="E321" s="40"/>
      <c r="F321" s="40"/>
      <c r="G321" s="40"/>
      <c r="H321" s="40"/>
    </row>
    <row r="322" spans="5:8" ht="12.75">
      <c r="E322" s="40"/>
      <c r="F322" s="40"/>
      <c r="G322" s="40"/>
      <c r="H322" s="40"/>
    </row>
    <row r="323" spans="5:8" ht="12.75">
      <c r="E323" s="40"/>
      <c r="F323" s="40"/>
      <c r="G323" s="40"/>
      <c r="H323" s="40"/>
    </row>
    <row r="324" spans="5:8" ht="12.75">
      <c r="E324" s="40"/>
      <c r="F324" s="40"/>
      <c r="G324" s="40"/>
      <c r="H324" s="40"/>
    </row>
    <row r="325" spans="5:8" ht="12.75">
      <c r="E325" s="40"/>
      <c r="F325" s="40"/>
      <c r="G325" s="40"/>
      <c r="H325" s="40"/>
    </row>
    <row r="326" spans="5:8" ht="12.75">
      <c r="E326" s="40"/>
      <c r="F326" s="40"/>
      <c r="G326" s="40"/>
      <c r="H326" s="40"/>
    </row>
    <row r="327" spans="5:8" ht="12.75">
      <c r="E327" s="40"/>
      <c r="F327" s="40"/>
      <c r="G327" s="40"/>
      <c r="H327" s="40"/>
    </row>
    <row r="328" spans="5:8" ht="12.75">
      <c r="E328" s="40"/>
      <c r="F328" s="40"/>
      <c r="G328" s="40"/>
      <c r="H328" s="40"/>
    </row>
    <row r="329" spans="5:8" ht="12.75">
      <c r="E329" s="40"/>
      <c r="F329" s="40"/>
      <c r="G329" s="40"/>
      <c r="H329" s="40"/>
    </row>
    <row r="330" spans="5:8" ht="12.75">
      <c r="E330" s="40"/>
      <c r="F330" s="40"/>
      <c r="G330" s="40"/>
      <c r="H330" s="40"/>
    </row>
    <row r="331" spans="5:8" ht="12.75">
      <c r="E331" s="40"/>
      <c r="F331" s="40"/>
      <c r="G331" s="40"/>
      <c r="H331" s="40"/>
    </row>
    <row r="332" spans="5:8" ht="12.75">
      <c r="E332" s="40"/>
      <c r="F332" s="40"/>
      <c r="G332" s="40"/>
      <c r="H332" s="40"/>
    </row>
    <row r="333" spans="5:8" ht="12.75">
      <c r="E333" s="40"/>
      <c r="F333" s="40"/>
      <c r="G333" s="40"/>
      <c r="H333" s="40"/>
    </row>
    <row r="334" spans="5:8" ht="12.75">
      <c r="E334" s="40"/>
      <c r="F334" s="40"/>
      <c r="G334" s="40"/>
      <c r="H334" s="40"/>
    </row>
    <row r="335" spans="5:8" ht="12.75">
      <c r="E335" s="40"/>
      <c r="F335" s="40"/>
      <c r="G335" s="40"/>
      <c r="H335" s="40"/>
    </row>
    <row r="336" spans="5:8" ht="12.75">
      <c r="E336" s="40"/>
      <c r="F336" s="40"/>
      <c r="G336" s="40"/>
      <c r="H336" s="40"/>
    </row>
    <row r="337" spans="5:8" ht="12.75">
      <c r="E337" s="40"/>
      <c r="F337" s="40"/>
      <c r="G337" s="40"/>
      <c r="H337" s="40"/>
    </row>
    <row r="338" spans="5:8" ht="12.75">
      <c r="E338" s="40"/>
      <c r="F338" s="40"/>
      <c r="G338" s="40"/>
      <c r="H338" s="40"/>
    </row>
    <row r="339" spans="5:8" ht="12.75">
      <c r="E339" s="40"/>
      <c r="F339" s="40"/>
      <c r="G339" s="40"/>
      <c r="H339" s="40"/>
    </row>
    <row r="340" spans="5:8" ht="12.75">
      <c r="E340" s="40"/>
      <c r="F340" s="40"/>
      <c r="G340" s="40"/>
      <c r="H340" s="40"/>
    </row>
    <row r="341" spans="5:8" ht="12.75">
      <c r="E341" s="40"/>
      <c r="F341" s="40"/>
      <c r="G341" s="40"/>
      <c r="H341" s="40"/>
    </row>
    <row r="342" spans="5:8" ht="12.75">
      <c r="E342" s="40"/>
      <c r="F342" s="40"/>
      <c r="G342" s="40"/>
      <c r="H342" s="40"/>
    </row>
    <row r="343" spans="5:8" ht="12.75">
      <c r="E343" s="40"/>
      <c r="F343" s="40"/>
      <c r="G343" s="40"/>
      <c r="H343" s="40"/>
    </row>
    <row r="344" spans="5:8" ht="12.75">
      <c r="E344" s="40"/>
      <c r="F344" s="40"/>
      <c r="G344" s="40"/>
      <c r="H344" s="40"/>
    </row>
    <row r="345" spans="5:8" ht="12.75">
      <c r="E345" s="40"/>
      <c r="F345" s="40"/>
      <c r="G345" s="40"/>
      <c r="H345" s="40"/>
    </row>
    <row r="346" spans="5:8" ht="12.75">
      <c r="E346" s="40"/>
      <c r="F346" s="40"/>
      <c r="G346" s="40"/>
      <c r="H346" s="40"/>
    </row>
    <row r="347" spans="5:8" ht="12.75">
      <c r="E347" s="40"/>
      <c r="F347" s="40"/>
      <c r="G347" s="40"/>
      <c r="H347" s="40"/>
    </row>
    <row r="348" spans="5:8" ht="12.75">
      <c r="E348" s="40"/>
      <c r="F348" s="40"/>
      <c r="G348" s="40"/>
      <c r="H348" s="40"/>
    </row>
    <row r="349" spans="5:8" ht="12.75">
      <c r="E349" s="40"/>
      <c r="F349" s="40"/>
      <c r="G349" s="40"/>
      <c r="H349" s="40"/>
    </row>
    <row r="350" spans="5:8" ht="12.75">
      <c r="E350" s="40"/>
      <c r="F350" s="40"/>
      <c r="G350" s="40"/>
      <c r="H350" s="40"/>
    </row>
    <row r="351" spans="5:8" ht="12.75">
      <c r="E351" s="40"/>
      <c r="F351" s="40"/>
      <c r="G351" s="40"/>
      <c r="H351" s="40"/>
    </row>
    <row r="352" spans="5:8" ht="12.75">
      <c r="E352" s="40"/>
      <c r="F352" s="40"/>
      <c r="G352" s="40"/>
      <c r="H352" s="40"/>
    </row>
    <row r="353" spans="5:8" ht="12.75">
      <c r="E353" s="40"/>
      <c r="F353" s="40"/>
      <c r="G353" s="40"/>
      <c r="H353" s="40"/>
    </row>
    <row r="354" spans="5:8" ht="12.75">
      <c r="E354" s="40"/>
      <c r="F354" s="40"/>
      <c r="G354" s="40"/>
      <c r="H354" s="40"/>
    </row>
    <row r="355" spans="5:8" ht="12.75">
      <c r="E355" s="40"/>
      <c r="F355" s="40"/>
      <c r="G355" s="40"/>
      <c r="H355" s="40"/>
    </row>
    <row r="356" spans="5:8" ht="12.75">
      <c r="E356" s="40"/>
      <c r="F356" s="40"/>
      <c r="G356" s="40"/>
      <c r="H356" s="40"/>
    </row>
    <row r="357" spans="5:8" ht="12.75">
      <c r="E357" s="40"/>
      <c r="F357" s="40"/>
      <c r="G357" s="40"/>
      <c r="H357" s="40"/>
    </row>
    <row r="358" spans="5:8" ht="12.75">
      <c r="E358" s="40"/>
      <c r="F358" s="40"/>
      <c r="G358" s="40"/>
      <c r="H358" s="40"/>
    </row>
    <row r="359" spans="5:8" ht="12.75">
      <c r="E359" s="40"/>
      <c r="F359" s="40"/>
      <c r="G359" s="40"/>
      <c r="H359" s="40"/>
    </row>
    <row r="360" spans="5:8" ht="12.75">
      <c r="E360" s="40"/>
      <c r="F360" s="40"/>
      <c r="G360" s="40"/>
      <c r="H360" s="40"/>
    </row>
    <row r="361" spans="5:8" ht="12.75">
      <c r="E361" s="40"/>
      <c r="F361" s="40"/>
      <c r="G361" s="40"/>
      <c r="H361" s="40"/>
    </row>
    <row r="362" spans="5:8" ht="12.75">
      <c r="E362" s="40"/>
      <c r="F362" s="40"/>
      <c r="G362" s="40"/>
      <c r="H362" s="40"/>
    </row>
    <row r="363" spans="5:8" ht="12.75">
      <c r="E363" s="40"/>
      <c r="F363" s="40"/>
      <c r="G363" s="40"/>
      <c r="H363" s="40"/>
    </row>
    <row r="364" spans="5:8" ht="12.75">
      <c r="E364" s="40"/>
      <c r="F364" s="40"/>
      <c r="G364" s="40"/>
      <c r="H364" s="40"/>
    </row>
    <row r="365" spans="5:8" ht="12.75">
      <c r="E365" s="40"/>
      <c r="F365" s="40"/>
      <c r="G365" s="40"/>
      <c r="H365" s="40"/>
    </row>
    <row r="366" spans="5:8" ht="12.75">
      <c r="E366" s="40"/>
      <c r="F366" s="40"/>
      <c r="G366" s="40"/>
      <c r="H366" s="40"/>
    </row>
    <row r="367" spans="5:8" ht="12.75">
      <c r="E367" s="40"/>
      <c r="F367" s="40"/>
      <c r="G367" s="40"/>
      <c r="H367" s="40"/>
    </row>
    <row r="368" spans="5:8" ht="12.75">
      <c r="E368" s="40"/>
      <c r="F368" s="40"/>
      <c r="G368" s="40"/>
      <c r="H368" s="40"/>
    </row>
    <row r="369" spans="5:8" ht="12.75">
      <c r="E369" s="40"/>
      <c r="F369" s="40"/>
      <c r="G369" s="40"/>
      <c r="H369" s="40"/>
    </row>
    <row r="370" spans="5:8" ht="12.75">
      <c r="E370" s="40"/>
      <c r="F370" s="40"/>
      <c r="G370" s="40"/>
      <c r="H370" s="40"/>
    </row>
    <row r="371" spans="5:8" ht="12.75">
      <c r="E371" s="40"/>
      <c r="F371" s="40"/>
      <c r="G371" s="40"/>
      <c r="H371" s="40"/>
    </row>
    <row r="372" spans="5:8" ht="12.75">
      <c r="E372" s="40"/>
      <c r="F372" s="40"/>
      <c r="G372" s="40"/>
      <c r="H372" s="40"/>
    </row>
    <row r="373" spans="5:8" ht="12.75">
      <c r="E373" s="40"/>
      <c r="F373" s="40"/>
      <c r="G373" s="40"/>
      <c r="H373" s="40"/>
    </row>
    <row r="374" spans="5:8" ht="12.75">
      <c r="E374" s="40"/>
      <c r="F374" s="40"/>
      <c r="G374" s="40"/>
      <c r="H374" s="40"/>
    </row>
    <row r="375" spans="5:8" ht="12.75">
      <c r="E375" s="40"/>
      <c r="F375" s="40"/>
      <c r="G375" s="40"/>
      <c r="H375" s="40"/>
    </row>
    <row r="376" spans="5:8" ht="12.75">
      <c r="E376" s="40"/>
      <c r="F376" s="40"/>
      <c r="G376" s="40"/>
      <c r="H376" s="40"/>
    </row>
    <row r="377" spans="5:8" ht="12.75">
      <c r="E377" s="40"/>
      <c r="F377" s="40"/>
      <c r="G377" s="40"/>
      <c r="H377" s="40"/>
    </row>
    <row r="378" spans="5:8" ht="12.75">
      <c r="E378" s="40"/>
      <c r="F378" s="40"/>
      <c r="G378" s="40"/>
      <c r="H378" s="40"/>
    </row>
    <row r="379" spans="5:8" ht="12.75">
      <c r="E379" s="40"/>
      <c r="F379" s="40"/>
      <c r="G379" s="40"/>
      <c r="H379" s="40"/>
    </row>
    <row r="380" spans="5:8" ht="12.75">
      <c r="E380" s="40"/>
      <c r="F380" s="40"/>
      <c r="G380" s="40"/>
      <c r="H380" s="40"/>
    </row>
    <row r="381" spans="5:8" ht="12.75">
      <c r="E381" s="40"/>
      <c r="F381" s="40"/>
      <c r="G381" s="40"/>
      <c r="H381" s="40"/>
    </row>
    <row r="382" spans="5:8" ht="12.75">
      <c r="E382" s="40"/>
      <c r="F382" s="40"/>
      <c r="G382" s="40"/>
      <c r="H382" s="40"/>
    </row>
    <row r="383" spans="5:8" ht="12.75">
      <c r="E383" s="40"/>
      <c r="F383" s="40"/>
      <c r="G383" s="40"/>
      <c r="H383" s="40"/>
    </row>
    <row r="384" spans="5:8" ht="12.75">
      <c r="E384" s="40"/>
      <c r="F384" s="40"/>
      <c r="G384" s="40"/>
      <c r="H384" s="40"/>
    </row>
    <row r="385" spans="5:8" ht="12.75">
      <c r="E385" s="40"/>
      <c r="F385" s="40"/>
      <c r="G385" s="40"/>
      <c r="H385" s="40"/>
    </row>
    <row r="386" spans="5:8" ht="12.75">
      <c r="E386" s="40"/>
      <c r="F386" s="40"/>
      <c r="G386" s="40"/>
      <c r="H386" s="40"/>
    </row>
    <row r="387" spans="5:8" ht="12.75">
      <c r="E387" s="40"/>
      <c r="F387" s="40"/>
      <c r="G387" s="40"/>
      <c r="H387" s="40"/>
    </row>
    <row r="388" spans="5:8" ht="12.75">
      <c r="E388" s="40"/>
      <c r="F388" s="40"/>
      <c r="G388" s="40"/>
      <c r="H388" s="40"/>
    </row>
    <row r="389" spans="5:8" ht="12.75">
      <c r="E389" s="40"/>
      <c r="F389" s="40"/>
      <c r="G389" s="40"/>
      <c r="H389" s="40"/>
    </row>
    <row r="390" spans="5:8" ht="12.75">
      <c r="E390" s="40"/>
      <c r="F390" s="40"/>
      <c r="G390" s="40"/>
      <c r="H390" s="40"/>
    </row>
    <row r="391" spans="5:8" ht="12.75">
      <c r="E391" s="40"/>
      <c r="F391" s="40"/>
      <c r="G391" s="40"/>
      <c r="H391" s="40"/>
    </row>
    <row r="392" spans="5:8" ht="12.75">
      <c r="E392" s="40"/>
      <c r="F392" s="40"/>
      <c r="G392" s="40"/>
      <c r="H392" s="40"/>
    </row>
    <row r="393" spans="5:8" ht="12.75">
      <c r="E393" s="40"/>
      <c r="F393" s="40"/>
      <c r="G393" s="40"/>
      <c r="H393" s="40"/>
    </row>
    <row r="394" spans="5:8" ht="12.75">
      <c r="E394" s="40"/>
      <c r="F394" s="40"/>
      <c r="G394" s="40"/>
      <c r="H394" s="40"/>
    </row>
    <row r="395" spans="5:8" ht="12.75">
      <c r="E395" s="40"/>
      <c r="F395" s="40"/>
      <c r="G395" s="40"/>
      <c r="H395" s="40"/>
    </row>
    <row r="396" spans="5:8" ht="12.75">
      <c r="E396" s="40"/>
      <c r="F396" s="40"/>
      <c r="G396" s="40"/>
      <c r="H396" s="40"/>
    </row>
    <row r="397" spans="5:8" ht="12.75">
      <c r="E397" s="40"/>
      <c r="F397" s="40"/>
      <c r="G397" s="40"/>
      <c r="H397" s="40"/>
    </row>
    <row r="398" spans="5:8" ht="12.75">
      <c r="E398" s="40"/>
      <c r="F398" s="40"/>
      <c r="G398" s="40"/>
      <c r="H398" s="40"/>
    </row>
    <row r="399" spans="5:8" ht="12.75">
      <c r="E399" s="40"/>
      <c r="F399" s="40"/>
      <c r="G399" s="40"/>
      <c r="H399" s="40"/>
    </row>
    <row r="400" spans="5:8" ht="12.75">
      <c r="E400" s="40"/>
      <c r="F400" s="40"/>
      <c r="G400" s="40"/>
      <c r="H400" s="40"/>
    </row>
    <row r="401" spans="5:8" ht="12.75">
      <c r="E401" s="40"/>
      <c r="F401" s="40"/>
      <c r="G401" s="40"/>
      <c r="H401" s="40"/>
    </row>
    <row r="402" spans="5:8" ht="12.75">
      <c r="E402" s="40"/>
      <c r="F402" s="40"/>
      <c r="G402" s="40"/>
      <c r="H402" s="40"/>
    </row>
    <row r="403" spans="5:8" ht="12.75">
      <c r="E403" s="40"/>
      <c r="F403" s="40"/>
      <c r="G403" s="40"/>
      <c r="H403" s="40"/>
    </row>
    <row r="404" spans="5:8" ht="12.75">
      <c r="E404" s="40"/>
      <c r="F404" s="40"/>
      <c r="G404" s="40"/>
      <c r="H404" s="40"/>
    </row>
    <row r="405" spans="5:8" ht="12.75">
      <c r="E405" s="40"/>
      <c r="F405" s="40"/>
      <c r="G405" s="40"/>
      <c r="H405" s="40"/>
    </row>
    <row r="406" spans="5:8" ht="12.75">
      <c r="E406" s="40"/>
      <c r="F406" s="40"/>
      <c r="G406" s="40"/>
      <c r="H406" s="40"/>
    </row>
    <row r="407" spans="5:8" ht="12.75">
      <c r="E407" s="40"/>
      <c r="F407" s="40"/>
      <c r="G407" s="40"/>
      <c r="H407" s="40"/>
    </row>
    <row r="408" spans="5:8" ht="12.75">
      <c r="E408" s="40"/>
      <c r="F408" s="40"/>
      <c r="G408" s="40"/>
      <c r="H408" s="40"/>
    </row>
    <row r="409" spans="5:8" ht="12.75">
      <c r="E409" s="40"/>
      <c r="F409" s="40"/>
      <c r="G409" s="40"/>
      <c r="H409" s="40"/>
    </row>
    <row r="410" spans="5:8" ht="12.75">
      <c r="E410" s="40"/>
      <c r="F410" s="40"/>
      <c r="G410" s="40"/>
      <c r="H410" s="40"/>
    </row>
    <row r="411" spans="5:8" ht="12.75">
      <c r="E411" s="40"/>
      <c r="F411" s="40"/>
      <c r="G411" s="40"/>
      <c r="H411" s="40"/>
    </row>
    <row r="412" spans="5:8" ht="12.75">
      <c r="E412" s="40"/>
      <c r="F412" s="40"/>
      <c r="G412" s="40"/>
      <c r="H412" s="40"/>
    </row>
    <row r="413" spans="5:8" ht="12.75">
      <c r="E413" s="40"/>
      <c r="F413" s="40"/>
      <c r="G413" s="40"/>
      <c r="H413" s="40"/>
    </row>
    <row r="414" spans="5:8" ht="12.75">
      <c r="E414" s="40"/>
      <c r="F414" s="40"/>
      <c r="G414" s="40"/>
      <c r="H414" s="40"/>
    </row>
    <row r="415" spans="5:8" ht="12.75">
      <c r="E415" s="40"/>
      <c r="F415" s="40"/>
      <c r="G415" s="40"/>
      <c r="H415" s="40"/>
    </row>
    <row r="416" spans="5:8" ht="12.75">
      <c r="E416" s="40"/>
      <c r="F416" s="40"/>
      <c r="G416" s="40"/>
      <c r="H416" s="40"/>
    </row>
    <row r="417" spans="5:8" ht="12.75">
      <c r="E417" s="40"/>
      <c r="F417" s="40"/>
      <c r="G417" s="40"/>
      <c r="H417" s="40"/>
    </row>
    <row r="418" spans="5:8" ht="12.75">
      <c r="E418" s="40"/>
      <c r="F418" s="40"/>
      <c r="G418" s="40"/>
      <c r="H418" s="40"/>
    </row>
    <row r="419" spans="5:8" ht="12.75">
      <c r="E419" s="40"/>
      <c r="F419" s="40"/>
      <c r="G419" s="40"/>
      <c r="H419" s="40"/>
    </row>
    <row r="420" spans="5:8" ht="12.75">
      <c r="E420" s="40"/>
      <c r="F420" s="40"/>
      <c r="G420" s="40"/>
      <c r="H420" s="40"/>
    </row>
    <row r="421" spans="5:8" ht="12.75">
      <c r="E421" s="40"/>
      <c r="F421" s="40"/>
      <c r="G421" s="40"/>
      <c r="H421" s="40"/>
    </row>
    <row r="422" spans="5:8" ht="12.75">
      <c r="E422" s="40"/>
      <c r="F422" s="40"/>
      <c r="G422" s="40"/>
      <c r="H422" s="40"/>
    </row>
    <row r="423" spans="5:8" ht="12.75">
      <c r="E423" s="40"/>
      <c r="F423" s="40"/>
      <c r="G423" s="40"/>
      <c r="H423" s="40"/>
    </row>
    <row r="424" spans="5:8" ht="12.75">
      <c r="E424" s="40"/>
      <c r="F424" s="40"/>
      <c r="G424" s="40"/>
      <c r="H424" s="40"/>
    </row>
    <row r="425" spans="5:8" ht="12.75">
      <c r="E425" s="40"/>
      <c r="F425" s="40"/>
      <c r="G425" s="40"/>
      <c r="H425" s="40"/>
    </row>
    <row r="426" spans="5:8" ht="12.75">
      <c r="E426" s="40"/>
      <c r="F426" s="40"/>
      <c r="G426" s="40"/>
      <c r="H426" s="40"/>
    </row>
    <row r="427" spans="5:8" ht="12.75">
      <c r="E427" s="40"/>
      <c r="F427" s="40"/>
      <c r="G427" s="40"/>
      <c r="H427" s="40"/>
    </row>
    <row r="428" spans="5:8" ht="12.75">
      <c r="E428" s="40"/>
      <c r="F428" s="40"/>
      <c r="G428" s="40"/>
      <c r="H428" s="40"/>
    </row>
    <row r="429" spans="5:8" ht="12.75">
      <c r="E429" s="40"/>
      <c r="F429" s="40"/>
      <c r="G429" s="40"/>
      <c r="H429" s="40"/>
    </row>
    <row r="430" spans="5:8" ht="12.75">
      <c r="E430" s="40"/>
      <c r="F430" s="40"/>
      <c r="G430" s="40"/>
      <c r="H430" s="40"/>
    </row>
    <row r="431" spans="5:8" ht="12.75">
      <c r="E431" s="40"/>
      <c r="F431" s="40"/>
      <c r="G431" s="40"/>
      <c r="H431" s="40"/>
    </row>
    <row r="432" spans="5:8" ht="12.75">
      <c r="E432" s="40"/>
      <c r="F432" s="40"/>
      <c r="G432" s="40"/>
      <c r="H432" s="40"/>
    </row>
    <row r="433" spans="5:8" ht="12.75">
      <c r="E433" s="40"/>
      <c r="F433" s="40"/>
      <c r="G433" s="40"/>
      <c r="H433" s="40"/>
    </row>
    <row r="434" spans="5:8" ht="12.75">
      <c r="E434" s="40"/>
      <c r="F434" s="40"/>
      <c r="G434" s="40"/>
      <c r="H434" s="40"/>
    </row>
    <row r="435" spans="5:8" ht="12.75">
      <c r="E435" s="40"/>
      <c r="F435" s="40"/>
      <c r="G435" s="40"/>
      <c r="H435" s="40"/>
    </row>
    <row r="436" spans="5:8" ht="12.75">
      <c r="E436" s="40"/>
      <c r="F436" s="40"/>
      <c r="G436" s="40"/>
      <c r="H436" s="40"/>
    </row>
    <row r="437" spans="5:8" ht="12.75">
      <c r="E437" s="40"/>
      <c r="F437" s="40"/>
      <c r="G437" s="40"/>
      <c r="H437" s="40"/>
    </row>
    <row r="438" spans="5:8" ht="12.75">
      <c r="E438" s="40"/>
      <c r="F438" s="40"/>
      <c r="G438" s="40"/>
      <c r="H438" s="40"/>
    </row>
    <row r="439" spans="5:8" ht="12.75">
      <c r="E439" s="40"/>
      <c r="F439" s="40"/>
      <c r="G439" s="40"/>
      <c r="H439" s="40"/>
    </row>
    <row r="440" spans="5:8" ht="12.75">
      <c r="E440" s="40"/>
      <c r="F440" s="40"/>
      <c r="G440" s="40"/>
      <c r="H440" s="40"/>
    </row>
    <row r="441" spans="5:8" ht="12.75">
      <c r="E441" s="40"/>
      <c r="F441" s="40"/>
      <c r="G441" s="40"/>
      <c r="H441" s="40"/>
    </row>
    <row r="442" spans="5:8" ht="12.75">
      <c r="E442" s="40"/>
      <c r="F442" s="40"/>
      <c r="G442" s="40"/>
      <c r="H442" s="40"/>
    </row>
    <row r="443" spans="5:8" ht="12.75">
      <c r="E443" s="40"/>
      <c r="F443" s="40"/>
      <c r="G443" s="40"/>
      <c r="H443" s="40"/>
    </row>
    <row r="444" spans="5:8" ht="12.75">
      <c r="E444" s="40"/>
      <c r="F444" s="40"/>
      <c r="G444" s="40"/>
      <c r="H444" s="40"/>
    </row>
    <row r="445" spans="5:8" ht="12.75">
      <c r="E445" s="40"/>
      <c r="F445" s="40"/>
      <c r="G445" s="40"/>
      <c r="H445" s="40"/>
    </row>
    <row r="446" spans="5:8" ht="12.75">
      <c r="E446" s="40"/>
      <c r="F446" s="40"/>
      <c r="G446" s="40"/>
      <c r="H446" s="40"/>
    </row>
    <row r="447" spans="5:8" ht="12.75">
      <c r="E447" s="40"/>
      <c r="F447" s="40"/>
      <c r="G447" s="40"/>
      <c r="H447" s="40"/>
    </row>
    <row r="448" spans="5:8" ht="12.75">
      <c r="E448" s="40"/>
      <c r="F448" s="40"/>
      <c r="G448" s="40"/>
      <c r="H448" s="40"/>
    </row>
    <row r="449" spans="5:8" ht="12.75">
      <c r="E449" s="40"/>
      <c r="F449" s="40"/>
      <c r="G449" s="40"/>
      <c r="H449" s="40"/>
    </row>
    <row r="450" spans="5:8" ht="12.75">
      <c r="E450" s="40"/>
      <c r="F450" s="40"/>
      <c r="G450" s="40"/>
      <c r="H450" s="40"/>
    </row>
    <row r="451" spans="5:8" ht="12.75">
      <c r="E451" s="40"/>
      <c r="F451" s="40"/>
      <c r="G451" s="40"/>
      <c r="H451" s="40"/>
    </row>
    <row r="452" spans="5:8" ht="12.75">
      <c r="E452" s="40"/>
      <c r="F452" s="40"/>
      <c r="G452" s="40"/>
      <c r="H452" s="40"/>
    </row>
    <row r="453" spans="5:8" ht="12.75">
      <c r="E453" s="40"/>
      <c r="F453" s="40"/>
      <c r="G453" s="40"/>
      <c r="H453" s="40"/>
    </row>
    <row r="454" spans="5:8" ht="12.75">
      <c r="E454" s="40"/>
      <c r="F454" s="40"/>
      <c r="G454" s="40"/>
      <c r="H454" s="40"/>
    </row>
    <row r="455" spans="5:8" ht="12.75">
      <c r="E455" s="40"/>
      <c r="F455" s="40"/>
      <c r="G455" s="40"/>
      <c r="H455" s="40"/>
    </row>
    <row r="456" spans="5:8" ht="12.75">
      <c r="E456" s="40"/>
      <c r="F456" s="40"/>
      <c r="G456" s="40"/>
      <c r="H456" s="40"/>
    </row>
    <row r="457" spans="5:8" ht="12.75">
      <c r="E457" s="40"/>
      <c r="F457" s="40"/>
      <c r="G457" s="40"/>
      <c r="H457" s="40"/>
    </row>
    <row r="458" spans="5:8" ht="12.75">
      <c r="E458" s="40"/>
      <c r="F458" s="40"/>
      <c r="G458" s="40"/>
      <c r="H458" s="40"/>
    </row>
    <row r="459" spans="5:8" ht="12.75">
      <c r="E459" s="40"/>
      <c r="F459" s="40"/>
      <c r="G459" s="40"/>
      <c r="H459" s="40"/>
    </row>
    <row r="460" spans="5:8" ht="12.75">
      <c r="E460" s="40"/>
      <c r="F460" s="40"/>
      <c r="G460" s="40"/>
      <c r="H460" s="40"/>
    </row>
    <row r="461" spans="5:8" ht="12.75">
      <c r="E461" s="40"/>
      <c r="F461" s="40"/>
      <c r="G461" s="40"/>
      <c r="H461" s="40"/>
    </row>
    <row r="462" spans="5:8" ht="12.75">
      <c r="E462" s="40"/>
      <c r="F462" s="40"/>
      <c r="G462" s="40"/>
      <c r="H462" s="40"/>
    </row>
    <row r="463" spans="5:8" ht="12.75">
      <c r="E463" s="40"/>
      <c r="F463" s="40"/>
      <c r="G463" s="40"/>
      <c r="H463" s="40"/>
    </row>
    <row r="464" spans="5:8" ht="12.75">
      <c r="E464" s="40"/>
      <c r="F464" s="40"/>
      <c r="G464" s="40"/>
      <c r="H464" s="40"/>
    </row>
    <row r="465" spans="5:8" ht="12.75">
      <c r="E465" s="40"/>
      <c r="F465" s="40"/>
      <c r="G465" s="40"/>
      <c r="H465" s="40"/>
    </row>
    <row r="466" spans="5:8" ht="12.75">
      <c r="E466" s="40"/>
      <c r="F466" s="40"/>
      <c r="G466" s="40"/>
      <c r="H466" s="40"/>
    </row>
    <row r="467" spans="5:8" ht="12.75">
      <c r="E467" s="40"/>
      <c r="F467" s="40"/>
      <c r="G467" s="40"/>
      <c r="H467" s="40"/>
    </row>
    <row r="468" spans="5:8" ht="12.75">
      <c r="E468" s="40"/>
      <c r="F468" s="40"/>
      <c r="G468" s="40"/>
      <c r="H468" s="40"/>
    </row>
    <row r="469" spans="5:8" ht="12.75">
      <c r="E469" s="40"/>
      <c r="F469" s="40"/>
      <c r="G469" s="40"/>
      <c r="H469" s="40"/>
    </row>
    <row r="470" spans="5:8" ht="12.75">
      <c r="E470" s="40"/>
      <c r="F470" s="40"/>
      <c r="G470" s="40"/>
      <c r="H470" s="40"/>
    </row>
    <row r="471" spans="5:8" ht="12.75">
      <c r="E471" s="40"/>
      <c r="F471" s="40"/>
      <c r="G471" s="40"/>
      <c r="H471" s="40"/>
    </row>
    <row r="472" spans="5:8" ht="12.75">
      <c r="E472" s="40"/>
      <c r="F472" s="40"/>
      <c r="G472" s="40"/>
      <c r="H472" s="40"/>
    </row>
    <row r="473" spans="5:8" ht="12.75">
      <c r="E473" s="40"/>
      <c r="F473" s="40"/>
      <c r="G473" s="40"/>
      <c r="H473" s="40"/>
    </row>
    <row r="474" spans="5:8" ht="12.75">
      <c r="E474" s="40"/>
      <c r="F474" s="40"/>
      <c r="G474" s="40"/>
      <c r="H474" s="40"/>
    </row>
    <row r="475" spans="5:8" ht="12.75">
      <c r="E475" s="40"/>
      <c r="F475" s="40"/>
      <c r="G475" s="40"/>
      <c r="H475" s="40"/>
    </row>
    <row r="476" spans="5:8" ht="12.75">
      <c r="E476" s="40"/>
      <c r="F476" s="40"/>
      <c r="G476" s="40"/>
      <c r="H476" s="40"/>
    </row>
    <row r="477" spans="5:8" ht="12.75">
      <c r="E477" s="40"/>
      <c r="F477" s="40"/>
      <c r="G477" s="40"/>
      <c r="H477" s="40"/>
    </row>
    <row r="478" spans="5:8" ht="12.75">
      <c r="E478" s="40"/>
      <c r="F478" s="40"/>
      <c r="G478" s="40"/>
      <c r="H478" s="40"/>
    </row>
    <row r="479" spans="5:8" ht="12.75">
      <c r="E479" s="40"/>
      <c r="F479" s="40"/>
      <c r="G479" s="40"/>
      <c r="H479" s="40"/>
    </row>
    <row r="480" spans="5:8" ht="12.75">
      <c r="E480" s="40"/>
      <c r="F480" s="40"/>
      <c r="G480" s="40"/>
      <c r="H480" s="40"/>
    </row>
    <row r="481" spans="5:8" ht="12.75">
      <c r="E481" s="40"/>
      <c r="F481" s="40"/>
      <c r="G481" s="40"/>
      <c r="H481" s="40"/>
    </row>
    <row r="482" spans="5:8" ht="12.75">
      <c r="E482" s="40"/>
      <c r="F482" s="40"/>
      <c r="G482" s="40"/>
      <c r="H482" s="40"/>
    </row>
    <row r="483" spans="5:8" ht="12.75">
      <c r="E483" s="40"/>
      <c r="F483" s="40"/>
      <c r="G483" s="40"/>
      <c r="H483" s="40"/>
    </row>
    <row r="484" spans="5:8" ht="12.75">
      <c r="E484" s="40"/>
      <c r="F484" s="40"/>
      <c r="G484" s="40"/>
      <c r="H484" s="40"/>
    </row>
    <row r="485" spans="5:8" ht="12.75">
      <c r="E485" s="40"/>
      <c r="F485" s="40"/>
      <c r="G485" s="40"/>
      <c r="H485" s="40"/>
    </row>
    <row r="486" spans="5:8" ht="12.75">
      <c r="E486" s="40"/>
      <c r="F486" s="40"/>
      <c r="G486" s="40"/>
      <c r="H486" s="40"/>
    </row>
    <row r="487" spans="5:8" ht="12.75">
      <c r="E487" s="40"/>
      <c r="F487" s="40"/>
      <c r="G487" s="40"/>
      <c r="H487" s="40"/>
    </row>
    <row r="488" spans="5:8" ht="12.75">
      <c r="E488" s="40"/>
      <c r="F488" s="40"/>
      <c r="G488" s="40"/>
      <c r="H488" s="40"/>
    </row>
    <row r="489" spans="5:8" ht="12.75">
      <c r="E489" s="40"/>
      <c r="F489" s="40"/>
      <c r="G489" s="40"/>
      <c r="H489" s="40"/>
    </row>
    <row r="490" spans="5:8" ht="12.75">
      <c r="E490" s="40"/>
      <c r="F490" s="40"/>
      <c r="G490" s="40"/>
      <c r="H490" s="40"/>
    </row>
    <row r="491" spans="5:8" ht="12.75">
      <c r="E491" s="40"/>
      <c r="F491" s="40"/>
      <c r="G491" s="40"/>
      <c r="H491" s="40"/>
    </row>
    <row r="492" spans="5:8" ht="12.75">
      <c r="E492" s="40"/>
      <c r="F492" s="40"/>
      <c r="G492" s="40"/>
      <c r="H492" s="40"/>
    </row>
    <row r="493" spans="5:8" ht="12.75">
      <c r="E493" s="40"/>
      <c r="F493" s="40"/>
      <c r="G493" s="40"/>
      <c r="H493" s="40"/>
    </row>
    <row r="494" spans="5:8" ht="12.75">
      <c r="E494" s="40"/>
      <c r="F494" s="40"/>
      <c r="G494" s="40"/>
      <c r="H494" s="40"/>
    </row>
    <row r="495" spans="5:8" ht="12.75">
      <c r="E495" s="40"/>
      <c r="F495" s="40"/>
      <c r="G495" s="40"/>
      <c r="H495" s="40"/>
    </row>
    <row r="496" spans="5:8" ht="12.75">
      <c r="E496" s="40"/>
      <c r="F496" s="40"/>
      <c r="G496" s="40"/>
      <c r="H496" s="40"/>
    </row>
    <row r="497" spans="5:8" ht="12.75">
      <c r="E497" s="40"/>
      <c r="F497" s="40"/>
      <c r="G497" s="40"/>
      <c r="H497" s="40"/>
    </row>
    <row r="498" spans="5:8" ht="12.75">
      <c r="E498" s="40"/>
      <c r="F498" s="40"/>
      <c r="G498" s="40"/>
      <c r="H498" s="40"/>
    </row>
    <row r="499" spans="5:8" ht="12.75">
      <c r="E499" s="40"/>
      <c r="F499" s="40"/>
      <c r="G499" s="40"/>
      <c r="H499" s="40"/>
    </row>
    <row r="500" spans="5:8" ht="12.75">
      <c r="E500" s="40"/>
      <c r="F500" s="40"/>
      <c r="G500" s="40"/>
      <c r="H500" s="40"/>
    </row>
    <row r="501" spans="5:8" ht="12.75">
      <c r="E501" s="40"/>
      <c r="F501" s="40"/>
      <c r="G501" s="40"/>
      <c r="H501" s="40"/>
    </row>
    <row r="502" spans="5:8" ht="12.75">
      <c r="E502" s="40"/>
      <c r="F502" s="40"/>
      <c r="G502" s="40"/>
      <c r="H502" s="40"/>
    </row>
    <row r="503" spans="5:8" ht="12.75">
      <c r="E503" s="40"/>
      <c r="F503" s="40"/>
      <c r="G503" s="40"/>
      <c r="H503" s="40"/>
    </row>
    <row r="504" spans="5:8" ht="12.75">
      <c r="E504" s="40"/>
      <c r="F504" s="40"/>
      <c r="G504" s="40"/>
      <c r="H504" s="40"/>
    </row>
    <row r="505" spans="5:8" ht="12.75">
      <c r="E505" s="40"/>
      <c r="F505" s="40"/>
      <c r="G505" s="40"/>
      <c r="H505" s="40"/>
    </row>
    <row r="506" spans="5:8" ht="12.75">
      <c r="E506" s="40"/>
      <c r="F506" s="40"/>
      <c r="G506" s="40"/>
      <c r="H506" s="40"/>
    </row>
    <row r="507" spans="5:8" ht="12.75">
      <c r="E507" s="40"/>
      <c r="F507" s="40"/>
      <c r="G507" s="40"/>
      <c r="H507" s="40"/>
    </row>
    <row r="508" spans="5:8" ht="12.75">
      <c r="E508" s="40"/>
      <c r="F508" s="40"/>
      <c r="G508" s="40"/>
      <c r="H508" s="40"/>
    </row>
    <row r="509" spans="5:8" ht="12.75">
      <c r="E509" s="40"/>
      <c r="F509" s="40"/>
      <c r="G509" s="40"/>
      <c r="H509" s="40"/>
    </row>
    <row r="510" spans="5:8" ht="12.75">
      <c r="E510" s="40"/>
      <c r="F510" s="40"/>
      <c r="G510" s="40"/>
      <c r="H510" s="40"/>
    </row>
    <row r="511" spans="5:8" ht="12.75">
      <c r="E511" s="40"/>
      <c r="F511" s="40"/>
      <c r="G511" s="40"/>
      <c r="H511" s="40"/>
    </row>
    <row r="512" spans="5:8" ht="12.75">
      <c r="E512" s="40"/>
      <c r="F512" s="40"/>
      <c r="G512" s="40"/>
      <c r="H512" s="40"/>
    </row>
    <row r="513" spans="5:8" ht="12.75">
      <c r="E513" s="40"/>
      <c r="F513" s="40"/>
      <c r="G513" s="40"/>
      <c r="H513" s="40"/>
    </row>
    <row r="514" spans="5:8" ht="12.75">
      <c r="E514" s="40"/>
      <c r="F514" s="40"/>
      <c r="G514" s="40"/>
      <c r="H514" s="40"/>
    </row>
    <row r="515" spans="5:8" ht="12.75">
      <c r="E515" s="40"/>
      <c r="F515" s="40"/>
      <c r="G515" s="40"/>
      <c r="H515" s="40"/>
    </row>
    <row r="516" spans="5:8" ht="12.75">
      <c r="E516" s="40"/>
      <c r="F516" s="40"/>
      <c r="G516" s="40"/>
      <c r="H516" s="40"/>
    </row>
    <row r="517" spans="5:8" ht="12.75">
      <c r="E517" s="40"/>
      <c r="F517" s="40"/>
      <c r="G517" s="40"/>
      <c r="H517" s="40"/>
    </row>
    <row r="518" spans="5:8" ht="12.75">
      <c r="E518" s="40"/>
      <c r="F518" s="40"/>
      <c r="G518" s="40"/>
      <c r="H518" s="40"/>
    </row>
    <row r="519" spans="5:8" ht="12.75">
      <c r="E519" s="40"/>
      <c r="F519" s="40"/>
      <c r="G519" s="40"/>
      <c r="H519" s="40"/>
    </row>
    <row r="520" spans="5:8" ht="12.75">
      <c r="E520" s="40"/>
      <c r="F520" s="40"/>
      <c r="G520" s="40"/>
      <c r="H520" s="40"/>
    </row>
    <row r="521" spans="5:8" ht="12.75">
      <c r="E521" s="40"/>
      <c r="F521" s="40"/>
      <c r="G521" s="40"/>
      <c r="H521" s="40"/>
    </row>
    <row r="522" spans="5:8" ht="12.75">
      <c r="E522" s="40"/>
      <c r="F522" s="40"/>
      <c r="G522" s="40"/>
      <c r="H522" s="40"/>
    </row>
    <row r="523" spans="5:8" ht="12.75">
      <c r="E523" s="40"/>
      <c r="F523" s="40"/>
      <c r="G523" s="40"/>
      <c r="H523" s="40"/>
    </row>
    <row r="524" spans="5:8" ht="12.75">
      <c r="E524" s="40"/>
      <c r="F524" s="40"/>
      <c r="G524" s="40"/>
      <c r="H524" s="40"/>
    </row>
    <row r="525" spans="5:8" ht="12.75">
      <c r="E525" s="40"/>
      <c r="F525" s="40"/>
      <c r="G525" s="40"/>
      <c r="H525" s="40"/>
    </row>
    <row r="526" spans="5:8" ht="12.75">
      <c r="E526" s="40"/>
      <c r="F526" s="40"/>
      <c r="G526" s="40"/>
      <c r="H526" s="40"/>
    </row>
    <row r="527" spans="5:8" ht="12.75">
      <c r="E527" s="40"/>
      <c r="F527" s="40"/>
      <c r="G527" s="40"/>
      <c r="H527" s="40"/>
    </row>
    <row r="528" spans="5:8" ht="12.75">
      <c r="E528" s="40"/>
      <c r="F528" s="40"/>
      <c r="G528" s="40"/>
      <c r="H528" s="40"/>
    </row>
    <row r="529" spans="5:8" ht="12.75">
      <c r="E529" s="40"/>
      <c r="F529" s="40"/>
      <c r="G529" s="40"/>
      <c r="H529" s="40"/>
    </row>
    <row r="530" spans="5:8" ht="12.75">
      <c r="E530" s="40"/>
      <c r="F530" s="40"/>
      <c r="G530" s="40"/>
      <c r="H530" s="40"/>
    </row>
    <row r="531" spans="5:8" ht="12.75">
      <c r="E531" s="40"/>
      <c r="F531" s="40"/>
      <c r="G531" s="40"/>
      <c r="H531" s="40"/>
    </row>
    <row r="532" spans="5:8" ht="12.75">
      <c r="E532" s="40"/>
      <c r="F532" s="40"/>
      <c r="G532" s="40"/>
      <c r="H532" s="40"/>
    </row>
    <row r="533" spans="5:8" ht="12.75">
      <c r="E533" s="40"/>
      <c r="F533" s="40"/>
      <c r="G533" s="40"/>
      <c r="H533" s="40"/>
    </row>
    <row r="534" spans="5:8" ht="12.75">
      <c r="E534" s="40"/>
      <c r="F534" s="40"/>
      <c r="G534" s="40"/>
      <c r="H534" s="40"/>
    </row>
    <row r="535" spans="5:8" ht="12.75">
      <c r="E535" s="40"/>
      <c r="F535" s="40"/>
      <c r="G535" s="40"/>
      <c r="H535" s="40"/>
    </row>
    <row r="536" spans="5:8" ht="12.75">
      <c r="E536" s="40"/>
      <c r="F536" s="40"/>
      <c r="G536" s="40"/>
      <c r="H536" s="40"/>
    </row>
    <row r="537" spans="5:8" ht="12.75">
      <c r="E537" s="40"/>
      <c r="F537" s="40"/>
      <c r="G537" s="40"/>
      <c r="H537" s="40"/>
    </row>
    <row r="538" spans="5:8" ht="12.75">
      <c r="E538" s="40"/>
      <c r="F538" s="40"/>
      <c r="G538" s="40"/>
      <c r="H538" s="40"/>
    </row>
    <row r="539" spans="5:8" ht="12.75">
      <c r="E539" s="40"/>
      <c r="F539" s="40"/>
      <c r="G539" s="40"/>
      <c r="H539" s="40"/>
    </row>
    <row r="540" spans="5:8" ht="12.75">
      <c r="E540" s="40"/>
      <c r="F540" s="40"/>
      <c r="G540" s="40"/>
      <c r="H540" s="40"/>
    </row>
    <row r="541" spans="5:8" ht="12.75">
      <c r="E541" s="40"/>
      <c r="F541" s="40"/>
      <c r="G541" s="40"/>
      <c r="H541" s="40"/>
    </row>
    <row r="542" spans="5:8" ht="12.75">
      <c r="E542" s="40"/>
      <c r="F542" s="40"/>
      <c r="G542" s="40"/>
      <c r="H542" s="40"/>
    </row>
  </sheetData>
  <mergeCells count="12">
    <mergeCell ref="F8:F9"/>
    <mergeCell ref="B8:B9"/>
    <mergeCell ref="C8:C9"/>
    <mergeCell ref="A8:A9"/>
    <mergeCell ref="A23:C23"/>
    <mergeCell ref="F1:H1"/>
    <mergeCell ref="A5:H6"/>
    <mergeCell ref="H8:H9"/>
    <mergeCell ref="G8:G9"/>
    <mergeCell ref="A20:D20"/>
    <mergeCell ref="D8:D9"/>
    <mergeCell ref="E8:E9"/>
  </mergeCells>
  <printOptions horizontalCentered="1"/>
  <pageMargins left="0.1968503937007874" right="0.1968503937007874" top="0.27" bottom="0.33" header="0" footer="0.19"/>
  <pageSetup horizontalDpi="600" verticalDpi="600" orientation="landscape"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44"/>
  <dimension ref="A1:H375"/>
  <sheetViews>
    <sheetView showZeros="0" view="pageBreakPreview" zoomScale="50" zoomScaleNormal="50" zoomScaleSheetLayoutView="50" workbookViewId="0" topLeftCell="B1">
      <pane ySplit="5" topLeftCell="BM6" activePane="bottomLeft" state="frozen"/>
      <selection pane="topLeft" activeCell="C68" sqref="C68"/>
      <selection pane="bottomLeft" activeCell="B28" sqref="B28:H28"/>
    </sheetView>
  </sheetViews>
  <sheetFormatPr defaultColWidth="9.00390625" defaultRowHeight="12.75"/>
  <cols>
    <col min="1" max="1" width="0" style="0" hidden="1" customWidth="1"/>
    <col min="2" max="2" width="20.75390625" style="2" customWidth="1"/>
    <col min="3" max="3" width="15.00390625" style="2" customWidth="1"/>
    <col min="4" max="4" width="50.75390625" style="1" customWidth="1"/>
    <col min="5" max="5" width="60.375" style="2" customWidth="1"/>
    <col min="6" max="6" width="23.25390625" style="2" customWidth="1"/>
    <col min="7" max="7" width="20.375" style="2" customWidth="1"/>
    <col min="8" max="8" width="18.25390625" style="2" customWidth="1"/>
    <col min="9" max="16384" width="8.875" style="13" customWidth="1"/>
  </cols>
  <sheetData>
    <row r="1" spans="2:8" ht="61.5" customHeight="1">
      <c r="B1" s="6"/>
      <c r="C1" s="6"/>
      <c r="D1" s="7"/>
      <c r="E1" s="6"/>
      <c r="F1" s="660" t="s">
        <v>60</v>
      </c>
      <c r="G1" s="660"/>
      <c r="H1" s="660"/>
    </row>
    <row r="2" spans="2:8" ht="75" customHeight="1">
      <c r="B2" s="6"/>
      <c r="C2" s="659" t="s">
        <v>61</v>
      </c>
      <c r="D2" s="659"/>
      <c r="E2" s="659"/>
      <c r="F2" s="659"/>
      <c r="G2" s="659"/>
      <c r="H2" s="205"/>
    </row>
    <row r="3" spans="2:8" ht="16.5" customHeight="1" thickBot="1">
      <c r="B3" s="8"/>
      <c r="C3" s="8"/>
      <c r="D3" s="661"/>
      <c r="E3" s="661"/>
      <c r="F3" s="661"/>
      <c r="G3" s="661"/>
      <c r="H3" s="5" t="s">
        <v>197</v>
      </c>
    </row>
    <row r="4" spans="2:8" ht="92.25" customHeight="1" thickBot="1">
      <c r="B4" s="220" t="s">
        <v>140</v>
      </c>
      <c r="C4" s="220" t="s">
        <v>188</v>
      </c>
      <c r="D4" s="202" t="s">
        <v>187</v>
      </c>
      <c r="E4" s="69" t="s">
        <v>387</v>
      </c>
      <c r="F4" s="231" t="s">
        <v>353</v>
      </c>
      <c r="G4" s="70" t="s">
        <v>354</v>
      </c>
      <c r="H4" s="203" t="s">
        <v>355</v>
      </c>
    </row>
    <row r="5" spans="1:8" s="18" customFormat="1" ht="16.5" thickBot="1">
      <c r="A5" s="4"/>
      <c r="B5" s="3">
        <v>1</v>
      </c>
      <c r="C5" s="227">
        <v>2</v>
      </c>
      <c r="D5" s="9">
        <v>3</v>
      </c>
      <c r="E5" s="10">
        <v>4</v>
      </c>
      <c r="F5" s="11">
        <v>5</v>
      </c>
      <c r="G5" s="11">
        <v>6</v>
      </c>
      <c r="H5" s="44">
        <v>7</v>
      </c>
    </row>
    <row r="6" spans="1:8" s="12" customFormat="1" ht="45" customHeight="1" thickBot="1">
      <c r="A6" s="34"/>
      <c r="B6" s="462" t="s">
        <v>322</v>
      </c>
      <c r="C6" s="462"/>
      <c r="D6" s="463" t="s">
        <v>64</v>
      </c>
      <c r="E6" s="464"/>
      <c r="F6" s="465">
        <f>SUM(F7:F10)</f>
        <v>71580</v>
      </c>
      <c r="G6" s="466"/>
      <c r="H6" s="465">
        <f>SUM(H7:H10)</f>
        <v>71580</v>
      </c>
    </row>
    <row r="7" spans="2:8" s="56" customFormat="1" ht="57.75" customHeight="1" thickBot="1">
      <c r="B7" s="112" t="s">
        <v>14</v>
      </c>
      <c r="C7" s="112" t="s">
        <v>139</v>
      </c>
      <c r="D7" s="111" t="s">
        <v>194</v>
      </c>
      <c r="E7" s="374" t="s">
        <v>62</v>
      </c>
      <c r="F7" s="229">
        <v>32800</v>
      </c>
      <c r="G7" s="376"/>
      <c r="H7" s="375">
        <f>F7</f>
        <v>32800</v>
      </c>
    </row>
    <row r="8" spans="2:8" s="56" customFormat="1" ht="69.75" customHeight="1" thickBot="1">
      <c r="B8" s="112" t="s">
        <v>14</v>
      </c>
      <c r="C8" s="112" t="s">
        <v>139</v>
      </c>
      <c r="D8" s="111" t="s">
        <v>194</v>
      </c>
      <c r="E8" s="374" t="s">
        <v>66</v>
      </c>
      <c r="F8" s="373">
        <v>16000</v>
      </c>
      <c r="G8" s="376"/>
      <c r="H8" s="375">
        <f>F8</f>
        <v>16000</v>
      </c>
    </row>
    <row r="9" spans="2:8" s="56" customFormat="1" ht="56.25" customHeight="1" thickBot="1">
      <c r="B9" s="112" t="s">
        <v>14</v>
      </c>
      <c r="C9" s="112" t="s">
        <v>139</v>
      </c>
      <c r="D9" s="111" t="s">
        <v>194</v>
      </c>
      <c r="E9" s="374" t="s">
        <v>63</v>
      </c>
      <c r="F9" s="373">
        <v>12180</v>
      </c>
      <c r="G9" s="376"/>
      <c r="H9" s="375">
        <f>F9</f>
        <v>12180</v>
      </c>
    </row>
    <row r="10" spans="2:8" s="56" customFormat="1" ht="59.25" customHeight="1" thickBot="1">
      <c r="B10" s="112" t="s">
        <v>14</v>
      </c>
      <c r="C10" s="112" t="s">
        <v>139</v>
      </c>
      <c r="D10" s="111" t="s">
        <v>194</v>
      </c>
      <c r="E10" s="374" t="s">
        <v>65</v>
      </c>
      <c r="F10" s="373">
        <v>10600</v>
      </c>
      <c r="G10" s="376"/>
      <c r="H10" s="375">
        <f>F10</f>
        <v>10600</v>
      </c>
    </row>
    <row r="11" spans="2:8" s="14" customFormat="1" ht="41.25" thickBot="1">
      <c r="B11" s="467" t="s">
        <v>323</v>
      </c>
      <c r="C11" s="468"/>
      <c r="D11" s="463" t="s">
        <v>67</v>
      </c>
      <c r="E11" s="463"/>
      <c r="F11" s="469">
        <v>207700</v>
      </c>
      <c r="G11" s="469">
        <f>SUM(G12:G20)</f>
        <v>15000</v>
      </c>
      <c r="H11" s="469">
        <v>222700</v>
      </c>
    </row>
    <row r="12" spans="2:8" s="14" customFormat="1" ht="56.25">
      <c r="B12" s="390" t="s">
        <v>11</v>
      </c>
      <c r="C12" s="393" t="s">
        <v>149</v>
      </c>
      <c r="D12" s="383" t="s">
        <v>69</v>
      </c>
      <c r="E12" s="382" t="s">
        <v>71</v>
      </c>
      <c r="F12" s="378">
        <v>54800</v>
      </c>
      <c r="G12" s="379"/>
      <c r="H12" s="380">
        <f>F12+G12</f>
        <v>54800</v>
      </c>
    </row>
    <row r="13" spans="2:8" s="14" customFormat="1" ht="111.75" customHeight="1">
      <c r="B13" s="390" t="s">
        <v>29</v>
      </c>
      <c r="C13" s="393" t="s">
        <v>407</v>
      </c>
      <c r="D13" s="384" t="s">
        <v>9</v>
      </c>
      <c r="E13" s="382" t="s">
        <v>78</v>
      </c>
      <c r="F13" s="394" t="s">
        <v>79</v>
      </c>
      <c r="G13" s="379"/>
      <c r="H13" s="394" t="s">
        <v>79</v>
      </c>
    </row>
    <row r="14" spans="2:8" s="14" customFormat="1" ht="37.5">
      <c r="B14" s="390" t="s">
        <v>10</v>
      </c>
      <c r="C14" s="393" t="s">
        <v>411</v>
      </c>
      <c r="D14" s="384" t="s">
        <v>47</v>
      </c>
      <c r="E14" s="382" t="s">
        <v>72</v>
      </c>
      <c r="F14" s="378">
        <v>15000</v>
      </c>
      <c r="G14" s="379"/>
      <c r="H14" s="380">
        <f aca="true" t="shared" si="0" ref="H14:H19">F14+G14</f>
        <v>15000</v>
      </c>
    </row>
    <row r="15" spans="2:8" s="14" customFormat="1" ht="56.25">
      <c r="B15" s="390" t="s">
        <v>155</v>
      </c>
      <c r="C15" s="393" t="s">
        <v>142</v>
      </c>
      <c r="D15" s="386" t="s">
        <v>70</v>
      </c>
      <c r="E15" s="385" t="s">
        <v>73</v>
      </c>
      <c r="F15" s="378">
        <v>30000</v>
      </c>
      <c r="G15" s="379"/>
      <c r="H15" s="380">
        <f t="shared" si="0"/>
        <v>30000</v>
      </c>
    </row>
    <row r="16" spans="2:8" s="14" customFormat="1" ht="75">
      <c r="B16" s="390" t="s">
        <v>208</v>
      </c>
      <c r="C16" s="393" t="s">
        <v>146</v>
      </c>
      <c r="D16" s="387" t="s">
        <v>378</v>
      </c>
      <c r="E16" s="385" t="s">
        <v>74</v>
      </c>
      <c r="F16" s="378">
        <v>10000</v>
      </c>
      <c r="G16" s="379"/>
      <c r="H16" s="380">
        <f t="shared" si="0"/>
        <v>10000</v>
      </c>
    </row>
    <row r="17" spans="2:8" s="14" customFormat="1" ht="68.25" customHeight="1">
      <c r="B17" s="377" t="s">
        <v>68</v>
      </c>
      <c r="C17" s="393" t="s">
        <v>404</v>
      </c>
      <c r="D17" s="279" t="s">
        <v>380</v>
      </c>
      <c r="E17" s="381" t="s">
        <v>77</v>
      </c>
      <c r="F17" s="378"/>
      <c r="G17" s="379">
        <v>15000</v>
      </c>
      <c r="H17" s="380">
        <f t="shared" si="0"/>
        <v>15000</v>
      </c>
    </row>
    <row r="18" spans="2:8" s="14" customFormat="1" ht="105.75" customHeight="1">
      <c r="B18" s="391">
        <v>210105</v>
      </c>
      <c r="C18" s="393" t="s">
        <v>405</v>
      </c>
      <c r="D18" s="388" t="s">
        <v>42</v>
      </c>
      <c r="E18" s="388" t="s">
        <v>75</v>
      </c>
      <c r="F18" s="378">
        <v>20000</v>
      </c>
      <c r="G18" s="379"/>
      <c r="H18" s="380">
        <f t="shared" si="0"/>
        <v>20000</v>
      </c>
    </row>
    <row r="19" spans="2:8" s="14" customFormat="1" ht="84.75" customHeight="1">
      <c r="B19" s="392">
        <v>250404</v>
      </c>
      <c r="C19" s="393" t="s">
        <v>139</v>
      </c>
      <c r="D19" s="389" t="s">
        <v>194</v>
      </c>
      <c r="E19" s="389" t="s">
        <v>76</v>
      </c>
      <c r="F19" s="378">
        <v>28000</v>
      </c>
      <c r="G19" s="379"/>
      <c r="H19" s="380">
        <f t="shared" si="0"/>
        <v>28000</v>
      </c>
    </row>
    <row r="20" spans="2:8" s="17" customFormat="1" ht="18.75" hidden="1">
      <c r="B20" s="82" t="s">
        <v>11</v>
      </c>
      <c r="C20" s="82"/>
      <c r="D20" s="15" t="s">
        <v>12</v>
      </c>
      <c r="E20" s="15"/>
      <c r="F20" s="107"/>
      <c r="G20" s="71"/>
      <c r="H20" s="108">
        <v>0</v>
      </c>
    </row>
    <row r="21" spans="2:8" s="17" customFormat="1" ht="72.75" customHeight="1">
      <c r="B21" s="470" t="s">
        <v>325</v>
      </c>
      <c r="C21" s="470"/>
      <c r="D21" s="471" t="s">
        <v>215</v>
      </c>
      <c r="E21" s="471"/>
      <c r="F21" s="472">
        <f>F22+F23+F24</f>
        <v>202500</v>
      </c>
      <c r="G21" s="472">
        <f>G22+G23+G24</f>
        <v>0</v>
      </c>
      <c r="H21" s="472">
        <f>H22+H23+H24</f>
        <v>202500</v>
      </c>
    </row>
    <row r="22" spans="1:8" s="17" customFormat="1" ht="129" customHeight="1">
      <c r="A22" s="17" t="s">
        <v>202</v>
      </c>
      <c r="B22" s="280" t="s">
        <v>271</v>
      </c>
      <c r="C22" s="113" t="s">
        <v>409</v>
      </c>
      <c r="D22" s="395" t="s">
        <v>272</v>
      </c>
      <c r="E22" s="389" t="s">
        <v>83</v>
      </c>
      <c r="F22" s="230">
        <v>166500</v>
      </c>
      <c r="G22" s="71"/>
      <c r="H22" s="108">
        <f>F22</f>
        <v>166500</v>
      </c>
    </row>
    <row r="23" spans="2:8" s="17" customFormat="1" ht="112.5">
      <c r="B23" s="280" t="s">
        <v>273</v>
      </c>
      <c r="C23" s="113" t="s">
        <v>404</v>
      </c>
      <c r="D23" s="396" t="s">
        <v>80</v>
      </c>
      <c r="E23" s="388" t="s">
        <v>81</v>
      </c>
      <c r="F23" s="230">
        <v>26000</v>
      </c>
      <c r="G23" s="71"/>
      <c r="H23" s="108">
        <f>F23</f>
        <v>26000</v>
      </c>
    </row>
    <row r="24" spans="2:8" s="17" customFormat="1" ht="75" customHeight="1">
      <c r="B24" s="280" t="s">
        <v>193</v>
      </c>
      <c r="C24" s="460" t="s">
        <v>408</v>
      </c>
      <c r="D24" s="385" t="s">
        <v>300</v>
      </c>
      <c r="E24" s="385" t="s">
        <v>82</v>
      </c>
      <c r="F24" s="461">
        <v>10000</v>
      </c>
      <c r="G24" s="95"/>
      <c r="H24" s="95">
        <f>F24</f>
        <v>10000</v>
      </c>
    </row>
    <row r="25" spans="1:8" s="14" customFormat="1" ht="79.5" customHeight="1" thickBot="1">
      <c r="A25" s="35"/>
      <c r="B25" s="473" t="s">
        <v>327</v>
      </c>
      <c r="C25" s="473"/>
      <c r="D25" s="474" t="s">
        <v>291</v>
      </c>
      <c r="E25" s="475"/>
      <c r="F25" s="476">
        <f>F26</f>
        <v>22200</v>
      </c>
      <c r="G25" s="476">
        <f>G26</f>
        <v>0</v>
      </c>
      <c r="H25" s="476">
        <f>H26</f>
        <v>22200</v>
      </c>
    </row>
    <row r="26" spans="2:8" s="14" customFormat="1" ht="57" thickBot="1">
      <c r="B26" s="82" t="s">
        <v>292</v>
      </c>
      <c r="C26" s="82" t="s">
        <v>189</v>
      </c>
      <c r="D26" s="385" t="s">
        <v>84</v>
      </c>
      <c r="E26" s="385" t="s">
        <v>85</v>
      </c>
      <c r="F26" s="85">
        <v>22200</v>
      </c>
      <c r="G26" s="57"/>
      <c r="H26" s="110">
        <f>F26</f>
        <v>22200</v>
      </c>
    </row>
    <row r="27" spans="2:8" s="12" customFormat="1" ht="32.25" customHeight="1" hidden="1" thickBot="1">
      <c r="B27" s="114"/>
      <c r="C27" s="228"/>
      <c r="D27" s="189"/>
      <c r="E27" s="189"/>
      <c r="F27" s="54"/>
      <c r="G27" s="87"/>
      <c r="H27" s="109"/>
    </row>
    <row r="28" spans="1:8" ht="33" customHeight="1" thickBot="1">
      <c r="A28" s="13"/>
      <c r="B28" s="477" t="s">
        <v>314</v>
      </c>
      <c r="C28" s="467"/>
      <c r="D28" s="478" t="s">
        <v>306</v>
      </c>
      <c r="E28" s="479"/>
      <c r="F28" s="480">
        <f>F6+F11+F21+F25</f>
        <v>503980</v>
      </c>
      <c r="G28" s="480">
        <f>G6+G11+G21+G25</f>
        <v>15000</v>
      </c>
      <c r="H28" s="480">
        <f>H6+H11+H21+H25</f>
        <v>518980</v>
      </c>
    </row>
    <row r="29" spans="1:8" ht="14.25">
      <c r="A29" s="13"/>
      <c r="B29" s="19"/>
      <c r="C29" s="19"/>
      <c r="D29" s="276"/>
      <c r="E29" s="276"/>
      <c r="F29" s="277"/>
      <c r="G29" s="277"/>
      <c r="H29" s="277"/>
    </row>
    <row r="30" spans="1:8" ht="12.75">
      <c r="A30" s="13"/>
      <c r="B30" s="20"/>
      <c r="C30" s="20"/>
      <c r="D30" s="7"/>
      <c r="E30" s="7"/>
      <c r="F30" s="21"/>
      <c r="G30" s="21"/>
      <c r="H30" s="21"/>
    </row>
    <row r="31" spans="1:8" ht="18.75">
      <c r="A31" s="13"/>
      <c r="B31" s="450" t="s">
        <v>131</v>
      </c>
      <c r="C31" s="13"/>
      <c r="D31" s="13"/>
      <c r="E31" s="449"/>
      <c r="F31" s="123"/>
      <c r="G31" s="21"/>
      <c r="H31" s="21"/>
    </row>
    <row r="32" spans="1:8" ht="18.75">
      <c r="A32" s="13"/>
      <c r="B32" s="561" t="s">
        <v>133</v>
      </c>
      <c r="C32" s="561"/>
      <c r="D32" s="561"/>
      <c r="E32" s="123"/>
      <c r="F32" s="450" t="s">
        <v>132</v>
      </c>
      <c r="G32" s="21"/>
      <c r="H32" s="21"/>
    </row>
    <row r="33" spans="1:8" ht="12.75">
      <c r="A33" s="13"/>
      <c r="B33" s="20"/>
      <c r="C33" s="20"/>
      <c r="D33" s="7"/>
      <c r="E33" s="7"/>
      <c r="F33" s="21"/>
      <c r="G33" s="21"/>
      <c r="H33" s="21"/>
    </row>
    <row r="34" spans="1:8" ht="12.75">
      <c r="A34" s="13"/>
      <c r="B34" s="20"/>
      <c r="C34" s="20"/>
      <c r="D34" s="7"/>
      <c r="E34" s="7"/>
      <c r="F34" s="21"/>
      <c r="G34" s="21"/>
      <c r="H34" s="21"/>
    </row>
    <row r="35" spans="1:8" ht="12.75">
      <c r="A35" s="13"/>
      <c r="B35" s="20"/>
      <c r="C35" s="20"/>
      <c r="D35" s="7"/>
      <c r="E35" s="7"/>
      <c r="F35" s="21"/>
      <c r="G35" s="21"/>
      <c r="H35" s="21"/>
    </row>
    <row r="36" spans="1:8" ht="12.75">
      <c r="A36" s="13"/>
      <c r="B36" s="20"/>
      <c r="C36" s="20"/>
      <c r="D36" s="7"/>
      <c r="E36" s="7"/>
      <c r="F36" s="21"/>
      <c r="G36" s="21"/>
      <c r="H36" s="21"/>
    </row>
    <row r="37" spans="1:8" ht="12.75">
      <c r="A37" s="13"/>
      <c r="B37" s="20"/>
      <c r="C37" s="20"/>
      <c r="D37" s="7"/>
      <c r="E37" s="7"/>
      <c r="F37" s="21"/>
      <c r="G37" s="21"/>
      <c r="H37" s="21"/>
    </row>
    <row r="38" spans="1:8" ht="12.75">
      <c r="A38" s="13"/>
      <c r="B38" s="20"/>
      <c r="C38" s="20"/>
      <c r="D38" s="7"/>
      <c r="E38" s="7"/>
      <c r="F38" s="21"/>
      <c r="G38" s="21"/>
      <c r="H38" s="21"/>
    </row>
    <row r="39" spans="1:8" ht="12.75">
      <c r="A39" s="13"/>
      <c r="B39" s="20"/>
      <c r="C39" s="20"/>
      <c r="D39" s="7"/>
      <c r="E39" s="7"/>
      <c r="F39" s="21"/>
      <c r="G39" s="21"/>
      <c r="H39" s="21"/>
    </row>
    <row r="40" spans="1:8" ht="12.75">
      <c r="A40" s="13"/>
      <c r="B40" s="20"/>
      <c r="C40" s="20"/>
      <c r="D40" s="7"/>
      <c r="E40" s="7"/>
      <c r="F40" s="21"/>
      <c r="G40" s="21"/>
      <c r="H40" s="21"/>
    </row>
    <row r="41" spans="1:8" ht="12.75">
      <c r="A41" s="13"/>
      <c r="B41" s="20"/>
      <c r="C41" s="20"/>
      <c r="D41" s="7"/>
      <c r="E41" s="7"/>
      <c r="F41" s="21"/>
      <c r="G41" s="21"/>
      <c r="H41" s="21"/>
    </row>
    <row r="42" spans="1:8" ht="12.75">
      <c r="A42" s="13"/>
      <c r="B42" s="20"/>
      <c r="C42" s="20"/>
      <c r="D42" s="7"/>
      <c r="E42" s="7"/>
      <c r="F42" s="21"/>
      <c r="G42" s="21"/>
      <c r="H42" s="21"/>
    </row>
    <row r="43" spans="1:8" ht="12.75">
      <c r="A43" s="13"/>
      <c r="B43" s="20"/>
      <c r="C43" s="20"/>
      <c r="D43" s="7"/>
      <c r="E43" s="7"/>
      <c r="F43" s="21"/>
      <c r="G43" s="21"/>
      <c r="H43" s="21"/>
    </row>
    <row r="44" spans="1:8" ht="12.75">
      <c r="A44" s="13"/>
      <c r="B44" s="20"/>
      <c r="C44" s="20"/>
      <c r="D44" s="7"/>
      <c r="E44" s="7"/>
      <c r="F44" s="21"/>
      <c r="G44" s="21"/>
      <c r="H44" s="21"/>
    </row>
    <row r="45" spans="1:8" ht="12.75">
      <c r="A45" s="13"/>
      <c r="B45" s="20"/>
      <c r="C45" s="20"/>
      <c r="D45" s="7"/>
      <c r="E45" s="7"/>
      <c r="F45" s="21"/>
      <c r="G45" s="21"/>
      <c r="H45" s="21"/>
    </row>
    <row r="46" spans="1:8" ht="12.75">
      <c r="A46" s="13"/>
      <c r="B46" s="20"/>
      <c r="C46" s="20"/>
      <c r="D46" s="7"/>
      <c r="E46" s="7"/>
      <c r="F46" s="21"/>
      <c r="G46" s="21"/>
      <c r="H46" s="21"/>
    </row>
    <row r="47" spans="1:8" ht="12.75">
      <c r="A47" s="13"/>
      <c r="B47" s="20"/>
      <c r="C47" s="20"/>
      <c r="D47" s="7"/>
      <c r="E47" s="7"/>
      <c r="F47" s="21"/>
      <c r="G47" s="21"/>
      <c r="H47" s="21"/>
    </row>
    <row r="48" spans="1:8" ht="12.75">
      <c r="A48" s="13"/>
      <c r="B48" s="20"/>
      <c r="C48" s="20"/>
      <c r="D48" s="7"/>
      <c r="E48" s="7"/>
      <c r="F48" s="21"/>
      <c r="G48" s="21"/>
      <c r="H48" s="21"/>
    </row>
    <row r="49" spans="1:8" ht="12.75">
      <c r="A49" s="13"/>
      <c r="B49" s="20"/>
      <c r="C49" s="20"/>
      <c r="D49" s="7"/>
      <c r="E49" s="7"/>
      <c r="F49" s="21"/>
      <c r="G49" s="21"/>
      <c r="H49" s="21"/>
    </row>
    <row r="50" spans="1:8" ht="12.75">
      <c r="A50" s="13"/>
      <c r="B50" s="20"/>
      <c r="C50" s="20"/>
      <c r="D50" s="7"/>
      <c r="E50" s="7"/>
      <c r="F50" s="21"/>
      <c r="G50" s="21"/>
      <c r="H50" s="21"/>
    </row>
    <row r="51" spans="1:8" ht="12.75">
      <c r="A51" s="13"/>
      <c r="B51" s="20"/>
      <c r="C51" s="20"/>
      <c r="D51" s="7"/>
      <c r="E51" s="7"/>
      <c r="F51" s="21"/>
      <c r="G51" s="21"/>
      <c r="H51" s="21"/>
    </row>
    <row r="52" spans="1:8" ht="12.75">
      <c r="A52" s="13"/>
      <c r="B52" s="20"/>
      <c r="C52" s="20"/>
      <c r="D52" s="7"/>
      <c r="E52" s="7"/>
      <c r="F52" s="21"/>
      <c r="G52" s="21"/>
      <c r="H52" s="21"/>
    </row>
    <row r="53" spans="1:8" ht="12.75">
      <c r="A53" s="13"/>
      <c r="B53" s="20"/>
      <c r="C53" s="20"/>
      <c r="D53" s="7"/>
      <c r="E53" s="7"/>
      <c r="F53" s="21"/>
      <c r="G53" s="21"/>
      <c r="H53" s="21"/>
    </row>
    <row r="54" spans="1:8" ht="12.75">
      <c r="A54" s="13"/>
      <c r="B54" s="20"/>
      <c r="C54" s="20"/>
      <c r="D54" s="7"/>
      <c r="E54" s="7"/>
      <c r="F54" s="21"/>
      <c r="G54" s="21"/>
      <c r="H54" s="21"/>
    </row>
    <row r="55" spans="1:8" ht="12.75">
      <c r="A55" s="13"/>
      <c r="B55" s="20"/>
      <c r="C55" s="20"/>
      <c r="D55" s="7"/>
      <c r="E55" s="7"/>
      <c r="F55" s="21"/>
      <c r="G55" s="21"/>
      <c r="H55" s="21"/>
    </row>
    <row r="56" spans="1:8" ht="12.75">
      <c r="A56" s="13"/>
      <c r="B56" s="20"/>
      <c r="C56" s="20"/>
      <c r="D56" s="7"/>
      <c r="E56" s="7"/>
      <c r="F56" s="21"/>
      <c r="G56" s="21"/>
      <c r="H56" s="21"/>
    </row>
    <row r="57" spans="1:8" ht="12.75">
      <c r="A57" s="13"/>
      <c r="B57" s="20"/>
      <c r="C57" s="20"/>
      <c r="D57" s="7"/>
      <c r="E57" s="7"/>
      <c r="F57" s="21"/>
      <c r="G57" s="21"/>
      <c r="H57" s="21"/>
    </row>
    <row r="58" spans="2:8" ht="12.75">
      <c r="B58" s="20"/>
      <c r="C58" s="20"/>
      <c r="D58" s="7"/>
      <c r="E58" s="7"/>
      <c r="F58" s="21"/>
      <c r="G58" s="21"/>
      <c r="H58" s="21"/>
    </row>
    <row r="59" spans="2:8" ht="12.75">
      <c r="B59" s="6"/>
      <c r="C59" s="6"/>
      <c r="D59" s="7"/>
      <c r="E59" s="7"/>
      <c r="F59" s="22"/>
      <c r="G59" s="22"/>
      <c r="H59" s="22"/>
    </row>
    <row r="60" spans="2:8" ht="12.75">
      <c r="B60" s="6"/>
      <c r="C60" s="6"/>
      <c r="D60" s="7"/>
      <c r="E60" s="7"/>
      <c r="F60" s="22"/>
      <c r="G60" s="22"/>
      <c r="H60" s="22"/>
    </row>
    <row r="61" spans="2:8" ht="12.75">
      <c r="B61" s="6"/>
      <c r="C61" s="6"/>
      <c r="D61" s="7"/>
      <c r="E61" s="7"/>
      <c r="F61" s="22"/>
      <c r="G61" s="22"/>
      <c r="H61" s="22"/>
    </row>
    <row r="62" spans="2:8" ht="12.75">
      <c r="B62" s="6"/>
      <c r="C62" s="6"/>
      <c r="D62" s="7"/>
      <c r="E62" s="7"/>
      <c r="F62" s="22"/>
      <c r="G62" s="22"/>
      <c r="H62" s="22"/>
    </row>
    <row r="63" spans="2:8" ht="12.75">
      <c r="B63" s="6"/>
      <c r="C63" s="6"/>
      <c r="D63" s="7"/>
      <c r="E63" s="7"/>
      <c r="F63" s="22"/>
      <c r="G63" s="22"/>
      <c r="H63" s="22"/>
    </row>
    <row r="64" spans="2:8" ht="12.75">
      <c r="B64" s="6"/>
      <c r="C64" s="6"/>
      <c r="D64" s="7"/>
      <c r="E64" s="7"/>
      <c r="F64" s="22"/>
      <c r="G64" s="22"/>
      <c r="H64" s="22"/>
    </row>
    <row r="65" spans="2:8" ht="12.75">
      <c r="B65" s="6"/>
      <c r="C65" s="6"/>
      <c r="D65" s="7"/>
      <c r="E65" s="7"/>
      <c r="F65" s="22"/>
      <c r="G65" s="22"/>
      <c r="H65" s="22"/>
    </row>
    <row r="66" spans="2:8" ht="12.75">
      <c r="B66" s="6"/>
      <c r="C66" s="6"/>
      <c r="D66" s="7"/>
      <c r="E66" s="7"/>
      <c r="F66" s="22"/>
      <c r="G66" s="22"/>
      <c r="H66" s="22"/>
    </row>
    <row r="67" spans="2:8" ht="12.75">
      <c r="B67" s="6"/>
      <c r="C67" s="6"/>
      <c r="D67" s="7"/>
      <c r="E67" s="7"/>
      <c r="F67" s="22"/>
      <c r="G67" s="22"/>
      <c r="H67" s="22"/>
    </row>
    <row r="68" spans="2:8" ht="12.75">
      <c r="B68" s="6"/>
      <c r="C68" s="6"/>
      <c r="D68" s="7"/>
      <c r="E68" s="7"/>
      <c r="F68" s="22"/>
      <c r="G68" s="22"/>
      <c r="H68" s="22"/>
    </row>
    <row r="69" spans="2:8" ht="12.75">
      <c r="B69" s="6"/>
      <c r="C69" s="6"/>
      <c r="D69" s="7"/>
      <c r="E69" s="7"/>
      <c r="F69" s="22"/>
      <c r="G69" s="22"/>
      <c r="H69" s="22"/>
    </row>
    <row r="70" spans="2:8" ht="12.75">
      <c r="B70" s="6"/>
      <c r="C70" s="6"/>
      <c r="D70" s="7"/>
      <c r="E70" s="7"/>
      <c r="F70" s="22"/>
      <c r="G70" s="22"/>
      <c r="H70" s="22"/>
    </row>
    <row r="71" spans="2:8" ht="12.75">
      <c r="B71" s="6"/>
      <c r="C71" s="6"/>
      <c r="D71" s="7"/>
      <c r="E71" s="7"/>
      <c r="F71" s="22"/>
      <c r="G71" s="22"/>
      <c r="H71" s="22"/>
    </row>
    <row r="72" spans="2:8" ht="12.75">
      <c r="B72" s="6"/>
      <c r="C72" s="6"/>
      <c r="D72" s="7"/>
      <c r="E72" s="7"/>
      <c r="F72" s="22"/>
      <c r="G72" s="22"/>
      <c r="H72" s="22"/>
    </row>
    <row r="73" spans="2:8" ht="12.75">
      <c r="B73" s="6"/>
      <c r="C73" s="6"/>
      <c r="D73" s="7"/>
      <c r="E73" s="7"/>
      <c r="F73" s="22"/>
      <c r="G73" s="22"/>
      <c r="H73" s="22"/>
    </row>
    <row r="74" spans="2:8" ht="12.75">
      <c r="B74" s="6"/>
      <c r="C74" s="6"/>
      <c r="D74" s="7"/>
      <c r="E74" s="7"/>
      <c r="F74" s="22"/>
      <c r="G74" s="22"/>
      <c r="H74" s="22"/>
    </row>
    <row r="75" spans="2:8" ht="12.75">
      <c r="B75" s="6"/>
      <c r="C75" s="6"/>
      <c r="D75" s="7"/>
      <c r="E75" s="7"/>
      <c r="F75" s="22"/>
      <c r="G75" s="22"/>
      <c r="H75" s="22"/>
    </row>
    <row r="76" spans="2:8" ht="12.75">
      <c r="B76" s="6"/>
      <c r="C76" s="6"/>
      <c r="D76" s="7"/>
      <c r="E76" s="7"/>
      <c r="F76" s="22"/>
      <c r="G76" s="22"/>
      <c r="H76" s="22"/>
    </row>
    <row r="77" spans="2:8" ht="12.75">
      <c r="B77" s="6"/>
      <c r="C77" s="6"/>
      <c r="D77" s="7"/>
      <c r="E77" s="7"/>
      <c r="F77" s="22"/>
      <c r="G77" s="22"/>
      <c r="H77" s="22"/>
    </row>
    <row r="78" spans="2:8" ht="12.75">
      <c r="B78" s="6"/>
      <c r="C78" s="6"/>
      <c r="D78" s="7"/>
      <c r="E78" s="7"/>
      <c r="F78" s="22"/>
      <c r="G78" s="22"/>
      <c r="H78" s="22"/>
    </row>
    <row r="79" spans="2:8" ht="12.75">
      <c r="B79" s="6"/>
      <c r="C79" s="6"/>
      <c r="D79" s="7"/>
      <c r="E79" s="7"/>
      <c r="F79" s="22"/>
      <c r="G79" s="22"/>
      <c r="H79" s="22"/>
    </row>
    <row r="80" spans="2:8" ht="12.75">
      <c r="B80" s="6"/>
      <c r="C80" s="6"/>
      <c r="D80" s="7"/>
      <c r="E80" s="7"/>
      <c r="F80" s="22"/>
      <c r="G80" s="22"/>
      <c r="H80" s="22"/>
    </row>
    <row r="81" spans="2:8" ht="12.75">
      <c r="B81" s="6"/>
      <c r="C81" s="6"/>
      <c r="D81" s="7"/>
      <c r="E81" s="7"/>
      <c r="F81" s="22"/>
      <c r="G81" s="22"/>
      <c r="H81" s="22"/>
    </row>
    <row r="82" spans="2:8" ht="12.75">
      <c r="B82" s="6"/>
      <c r="C82" s="6"/>
      <c r="D82" s="7"/>
      <c r="E82" s="7"/>
      <c r="F82" s="22"/>
      <c r="G82" s="22"/>
      <c r="H82" s="22"/>
    </row>
    <row r="83" spans="2:8" ht="12.75">
      <c r="B83" s="6"/>
      <c r="C83" s="6"/>
      <c r="D83" s="7"/>
      <c r="E83" s="7"/>
      <c r="F83" s="22"/>
      <c r="G83" s="22"/>
      <c r="H83" s="22"/>
    </row>
    <row r="84" spans="2:8" ht="12.75">
      <c r="B84" s="6"/>
      <c r="C84" s="6"/>
      <c r="D84" s="7"/>
      <c r="E84" s="7"/>
      <c r="F84" s="22"/>
      <c r="G84" s="22"/>
      <c r="H84" s="22"/>
    </row>
    <row r="85" spans="2:8" ht="12.75">
      <c r="B85" s="6"/>
      <c r="C85" s="6"/>
      <c r="D85" s="7"/>
      <c r="E85" s="7"/>
      <c r="F85" s="22"/>
      <c r="G85" s="22"/>
      <c r="H85" s="22"/>
    </row>
    <row r="86" spans="2:8" ht="12.75">
      <c r="B86" s="6"/>
      <c r="C86" s="6"/>
      <c r="D86" s="7"/>
      <c r="E86" s="7"/>
      <c r="F86" s="22"/>
      <c r="G86" s="22"/>
      <c r="H86" s="22"/>
    </row>
    <row r="87" spans="2:8" ht="12.75">
      <c r="B87" s="6"/>
      <c r="C87" s="6"/>
      <c r="D87" s="7"/>
      <c r="E87" s="7"/>
      <c r="F87" s="22"/>
      <c r="G87" s="22"/>
      <c r="H87" s="22"/>
    </row>
    <row r="88" spans="2:8" ht="12.75">
      <c r="B88" s="6"/>
      <c r="C88" s="6"/>
      <c r="D88" s="7"/>
      <c r="E88" s="7"/>
      <c r="F88" s="22"/>
      <c r="G88" s="22"/>
      <c r="H88" s="22"/>
    </row>
    <row r="89" spans="2:8" ht="12.75">
      <c r="B89" s="6"/>
      <c r="C89" s="6"/>
      <c r="D89" s="7"/>
      <c r="E89" s="7"/>
      <c r="F89" s="22"/>
      <c r="G89" s="22"/>
      <c r="H89" s="22"/>
    </row>
    <row r="90" spans="2:8" ht="12.75">
      <c r="B90" s="6"/>
      <c r="C90" s="6"/>
      <c r="D90" s="7"/>
      <c r="E90" s="7"/>
      <c r="F90" s="22"/>
      <c r="G90" s="22"/>
      <c r="H90" s="22"/>
    </row>
    <row r="91" spans="2:8" ht="12.75">
      <c r="B91" s="6"/>
      <c r="C91" s="6"/>
      <c r="D91" s="7"/>
      <c r="E91" s="7"/>
      <c r="F91" s="22"/>
      <c r="G91" s="22"/>
      <c r="H91" s="22"/>
    </row>
    <row r="92" spans="2:8" ht="12.75">
      <c r="B92" s="6"/>
      <c r="C92" s="6"/>
      <c r="D92" s="7"/>
      <c r="E92" s="7"/>
      <c r="F92" s="22"/>
      <c r="G92" s="22"/>
      <c r="H92" s="22"/>
    </row>
    <row r="93" spans="2:8" ht="12.75">
      <c r="B93" s="6"/>
      <c r="C93" s="6"/>
      <c r="D93" s="7"/>
      <c r="E93" s="7"/>
      <c r="F93" s="22"/>
      <c r="G93" s="22"/>
      <c r="H93" s="22"/>
    </row>
    <row r="94" spans="2:8" ht="12.75">
      <c r="B94" s="6"/>
      <c r="C94" s="6"/>
      <c r="D94" s="7"/>
      <c r="E94" s="7"/>
      <c r="F94" s="22"/>
      <c r="G94" s="22"/>
      <c r="H94" s="22"/>
    </row>
    <row r="95" spans="2:8" ht="12.75">
      <c r="B95" s="6"/>
      <c r="C95" s="6"/>
      <c r="D95" s="7"/>
      <c r="E95" s="7"/>
      <c r="F95" s="22"/>
      <c r="G95" s="22"/>
      <c r="H95" s="22"/>
    </row>
    <row r="96" spans="2:8" ht="12.75">
      <c r="B96" s="6"/>
      <c r="C96" s="6"/>
      <c r="D96" s="7"/>
      <c r="E96" s="7"/>
      <c r="F96" s="22"/>
      <c r="G96" s="22"/>
      <c r="H96" s="22"/>
    </row>
    <row r="97" spans="2:8" ht="12.75">
      <c r="B97" s="6"/>
      <c r="C97" s="6"/>
      <c r="D97" s="7"/>
      <c r="E97" s="7"/>
      <c r="F97" s="22"/>
      <c r="G97" s="22"/>
      <c r="H97" s="22"/>
    </row>
    <row r="98" spans="2:8" ht="12.75">
      <c r="B98" s="6"/>
      <c r="C98" s="6"/>
      <c r="D98" s="7"/>
      <c r="E98" s="7"/>
      <c r="F98" s="22"/>
      <c r="G98" s="22"/>
      <c r="H98" s="22"/>
    </row>
    <row r="99" spans="2:8" ht="12.75">
      <c r="B99" s="6"/>
      <c r="C99" s="6"/>
      <c r="D99" s="7"/>
      <c r="E99" s="7"/>
      <c r="F99" s="22"/>
      <c r="G99" s="22"/>
      <c r="H99" s="22"/>
    </row>
    <row r="100" spans="2:8" ht="12.75">
      <c r="B100" s="6"/>
      <c r="C100" s="6"/>
      <c r="D100" s="7"/>
      <c r="E100" s="7"/>
      <c r="F100" s="22"/>
      <c r="G100" s="22"/>
      <c r="H100" s="22"/>
    </row>
    <row r="101" spans="2:8" ht="12.75">
      <c r="B101" s="6"/>
      <c r="C101" s="6"/>
      <c r="D101" s="7"/>
      <c r="E101" s="7"/>
      <c r="F101" s="22"/>
      <c r="G101" s="22"/>
      <c r="H101" s="22"/>
    </row>
    <row r="102" ht="12.75">
      <c r="E102" s="1"/>
    </row>
    <row r="103" ht="12.75">
      <c r="E103" s="1"/>
    </row>
    <row r="104" ht="12.75">
      <c r="E104" s="1"/>
    </row>
    <row r="105" ht="12.75">
      <c r="E105" s="1"/>
    </row>
    <row r="106" ht="12.75">
      <c r="E106" s="1"/>
    </row>
    <row r="107" ht="12.75">
      <c r="E107" s="1"/>
    </row>
    <row r="108" ht="12.75">
      <c r="E108" s="1"/>
    </row>
    <row r="109" ht="12.75">
      <c r="E109" s="1"/>
    </row>
    <row r="110" ht="12.75">
      <c r="E110" s="1"/>
    </row>
    <row r="111" ht="12.75">
      <c r="E111" s="1"/>
    </row>
    <row r="112" ht="12.75">
      <c r="E112" s="1"/>
    </row>
    <row r="113" ht="12.75">
      <c r="E113" s="1"/>
    </row>
    <row r="114" ht="12.75">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row r="151" ht="12.75">
      <c r="E151" s="1"/>
    </row>
    <row r="152" ht="12.75">
      <c r="E152" s="1"/>
    </row>
    <row r="153" ht="12.75">
      <c r="E153" s="1"/>
    </row>
    <row r="154" ht="12.75">
      <c r="E154" s="1"/>
    </row>
    <row r="155" ht="12.75">
      <c r="E155" s="1"/>
    </row>
    <row r="156" ht="12.75">
      <c r="E156" s="1"/>
    </row>
    <row r="157" ht="12.75">
      <c r="E157" s="1"/>
    </row>
    <row r="158" ht="12.75">
      <c r="E158" s="1"/>
    </row>
    <row r="159" ht="12.75">
      <c r="E159" s="1"/>
    </row>
    <row r="160" ht="12.75">
      <c r="E160" s="1"/>
    </row>
    <row r="161" ht="12.75">
      <c r="E161" s="1"/>
    </row>
    <row r="162" ht="12.75">
      <c r="E162" s="1"/>
    </row>
    <row r="163" ht="12.75">
      <c r="E163" s="1"/>
    </row>
    <row r="164" ht="12.75">
      <c r="E164" s="1"/>
    </row>
    <row r="165" ht="12.75">
      <c r="E165" s="1"/>
    </row>
    <row r="166" ht="12.75">
      <c r="E166" s="1"/>
    </row>
    <row r="167" ht="12.75">
      <c r="E167" s="1"/>
    </row>
    <row r="168" ht="12.75">
      <c r="E168" s="1"/>
    </row>
    <row r="169" ht="12.75">
      <c r="E169" s="1"/>
    </row>
    <row r="170" ht="12.75">
      <c r="E170" s="1"/>
    </row>
    <row r="171" ht="12.75">
      <c r="E171" s="1"/>
    </row>
    <row r="172" ht="12.75">
      <c r="E172" s="1"/>
    </row>
    <row r="173" ht="12.75">
      <c r="E173" s="1"/>
    </row>
    <row r="174" ht="12.75">
      <c r="E174" s="1"/>
    </row>
    <row r="175" ht="12.75">
      <c r="E175" s="1"/>
    </row>
    <row r="176" ht="12.75">
      <c r="E176" s="1"/>
    </row>
    <row r="177" ht="12.75">
      <c r="E177" s="1"/>
    </row>
    <row r="178" ht="12.75">
      <c r="E178" s="1"/>
    </row>
    <row r="179" ht="12.75">
      <c r="E179" s="1"/>
    </row>
    <row r="180" ht="12.75">
      <c r="E180" s="1"/>
    </row>
    <row r="181" ht="12.75">
      <c r="E181" s="1"/>
    </row>
    <row r="182" ht="12.75">
      <c r="E182" s="1"/>
    </row>
    <row r="183" ht="12.75">
      <c r="E183" s="1"/>
    </row>
    <row r="184" ht="12.75">
      <c r="E184" s="1"/>
    </row>
    <row r="185" ht="12.75">
      <c r="E185" s="1"/>
    </row>
    <row r="186" ht="12.75">
      <c r="E186" s="1"/>
    </row>
    <row r="187" ht="12.75">
      <c r="E187" s="1"/>
    </row>
    <row r="188" ht="12.75">
      <c r="E188" s="1"/>
    </row>
    <row r="189" ht="12.75">
      <c r="E189" s="1"/>
    </row>
    <row r="190" ht="12.75">
      <c r="E190" s="1"/>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2.75">
      <c r="E217" s="1"/>
    </row>
    <row r="218" ht="12.75">
      <c r="E218" s="1"/>
    </row>
    <row r="219" ht="12.75">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row r="301" ht="12.75">
      <c r="E301" s="1"/>
    </row>
    <row r="302" ht="12.75">
      <c r="E302" s="1"/>
    </row>
    <row r="303" ht="12.75">
      <c r="E303" s="1"/>
    </row>
    <row r="304" ht="12.75">
      <c r="E304" s="1"/>
    </row>
    <row r="305" ht="12.75">
      <c r="E305" s="1"/>
    </row>
    <row r="306" ht="12.75">
      <c r="E306" s="1"/>
    </row>
    <row r="307" ht="12.75">
      <c r="E307" s="1"/>
    </row>
    <row r="308" ht="12.75">
      <c r="E308" s="1"/>
    </row>
    <row r="309" ht="12.75">
      <c r="E309" s="1"/>
    </row>
    <row r="310" ht="12.75">
      <c r="E310" s="1"/>
    </row>
    <row r="311" ht="12.75">
      <c r="E311" s="1"/>
    </row>
    <row r="312" ht="12.75">
      <c r="E312" s="1"/>
    </row>
    <row r="313" ht="12.75">
      <c r="E313" s="1"/>
    </row>
    <row r="314" ht="12.75">
      <c r="E314" s="1"/>
    </row>
    <row r="315" ht="12.75">
      <c r="E315" s="1"/>
    </row>
    <row r="316" ht="12.75">
      <c r="E316" s="1"/>
    </row>
    <row r="317" ht="12.75">
      <c r="E317" s="1"/>
    </row>
    <row r="318" ht="12.75">
      <c r="E318" s="1"/>
    </row>
    <row r="319" ht="12.75">
      <c r="E319" s="1"/>
    </row>
    <row r="320" ht="12.75">
      <c r="E320" s="1"/>
    </row>
    <row r="321" ht="12.75">
      <c r="E321" s="1"/>
    </row>
    <row r="322" ht="12.75">
      <c r="E322" s="1"/>
    </row>
    <row r="323" ht="12.75">
      <c r="E323" s="1"/>
    </row>
    <row r="324" ht="12.75">
      <c r="E324" s="1"/>
    </row>
    <row r="325" ht="12.75">
      <c r="E325" s="1"/>
    </row>
    <row r="326" ht="12.75">
      <c r="E326" s="1"/>
    </row>
    <row r="327" ht="12.75">
      <c r="E327" s="1"/>
    </row>
    <row r="328" ht="12.75">
      <c r="E328" s="1"/>
    </row>
    <row r="329" ht="12.75">
      <c r="E329" s="1"/>
    </row>
    <row r="330" ht="12.75">
      <c r="E330" s="1"/>
    </row>
    <row r="331" ht="12.75">
      <c r="E331" s="1"/>
    </row>
    <row r="332" ht="12.75">
      <c r="E332" s="1"/>
    </row>
    <row r="333" ht="12.75">
      <c r="E333" s="1"/>
    </row>
    <row r="334" ht="12.75">
      <c r="E334" s="1"/>
    </row>
    <row r="335" ht="12.75">
      <c r="E335" s="1"/>
    </row>
    <row r="336" ht="12.75">
      <c r="E336" s="1"/>
    </row>
    <row r="337" ht="12.75">
      <c r="E337" s="1"/>
    </row>
    <row r="338" ht="12.75">
      <c r="E338" s="1"/>
    </row>
    <row r="339" ht="12.75">
      <c r="E339" s="1"/>
    </row>
    <row r="340" ht="12.75">
      <c r="E340" s="1"/>
    </row>
    <row r="341" ht="12.75">
      <c r="E341" s="1"/>
    </row>
    <row r="342" ht="12.75">
      <c r="E342" s="1"/>
    </row>
    <row r="343" ht="12.75">
      <c r="E343" s="1"/>
    </row>
    <row r="344" ht="12.75">
      <c r="E344" s="1"/>
    </row>
    <row r="345" ht="12.75">
      <c r="E345" s="1"/>
    </row>
    <row r="346" ht="12.75">
      <c r="E346" s="1"/>
    </row>
    <row r="347" ht="12.75">
      <c r="E347" s="1"/>
    </row>
    <row r="348" ht="12.75">
      <c r="E348" s="1"/>
    </row>
    <row r="349" ht="12.75">
      <c r="E349" s="1"/>
    </row>
    <row r="350" ht="12.75">
      <c r="E350" s="1"/>
    </row>
    <row r="351" ht="12.75">
      <c r="E351" s="1"/>
    </row>
    <row r="352" ht="12.75">
      <c r="E352" s="1"/>
    </row>
    <row r="353" ht="12.75">
      <c r="E353" s="1"/>
    </row>
    <row r="354" ht="12.75">
      <c r="E354" s="1"/>
    </row>
    <row r="355" ht="12.75">
      <c r="E355" s="1"/>
    </row>
    <row r="356" ht="12.75">
      <c r="E356" s="1"/>
    </row>
    <row r="357" ht="12.75">
      <c r="E357" s="1"/>
    </row>
    <row r="358" ht="12.75">
      <c r="E358" s="1"/>
    </row>
    <row r="359" ht="12.75">
      <c r="E359" s="1"/>
    </row>
    <row r="360" ht="12.75">
      <c r="E360" s="1"/>
    </row>
    <row r="361" ht="12.75">
      <c r="E361" s="1"/>
    </row>
    <row r="362" ht="12.75">
      <c r="E362" s="1"/>
    </row>
    <row r="363" ht="12.75">
      <c r="E363" s="1"/>
    </row>
    <row r="364" ht="12.75">
      <c r="E364" s="1"/>
    </row>
    <row r="365" ht="12.75">
      <c r="E365" s="1"/>
    </row>
    <row r="366" ht="12.75">
      <c r="E366" s="1"/>
    </row>
    <row r="367" ht="12.75">
      <c r="E367" s="1"/>
    </row>
    <row r="368" ht="12.75">
      <c r="E368" s="1"/>
    </row>
    <row r="369" ht="12.75">
      <c r="E369" s="1"/>
    </row>
    <row r="370" ht="12.75">
      <c r="E370" s="1"/>
    </row>
    <row r="371" ht="12.75">
      <c r="E371" s="1"/>
    </row>
    <row r="372" ht="12.75">
      <c r="E372" s="1"/>
    </row>
    <row r="373" ht="12.75">
      <c r="E373" s="1"/>
    </row>
    <row r="374" ht="12.75">
      <c r="E374" s="1"/>
    </row>
    <row r="375" ht="12.75">
      <c r="E375" s="1"/>
    </row>
  </sheetData>
  <mergeCells count="4">
    <mergeCell ref="C2:G2"/>
    <mergeCell ref="F1:H1"/>
    <mergeCell ref="D3:G3"/>
    <mergeCell ref="B32:D32"/>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2015-01-28T07:56:26Z</cp:lastPrinted>
  <dcterms:created xsi:type="dcterms:W3CDTF">2006-01-10T10:10:12Z</dcterms:created>
  <dcterms:modified xsi:type="dcterms:W3CDTF">2015-01-28T08:46:30Z</dcterms:modified>
  <cp:category/>
  <cp:version/>
  <cp:contentType/>
  <cp:contentStatus/>
</cp:coreProperties>
</file>